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erver\OTDEL\420\РПЗ 2023 года\"/>
    </mc:Choice>
  </mc:AlternateContent>
  <workbookProtection lockStructure="1"/>
  <bookViews>
    <workbookView xWindow="0" yWindow="0" windowWidth="28800" windowHeight="12000"/>
  </bookViews>
  <sheets>
    <sheet name="РПЗ" sheetId="8" r:id="rId1"/>
    <sheet name="Справочник1" sheetId="4" r:id="rId2"/>
    <sheet name="Справочник2" sheetId="5" r:id="rId3"/>
  </sheets>
  <externalReferences>
    <externalReference r:id="rId4"/>
    <externalReference r:id="rId5"/>
    <externalReference r:id="rId6"/>
  </externalReferences>
  <definedNames>
    <definedName name="_xlnm._FilterDatabase" localSheetId="0" hidden="1">РПЗ!$A$17:$AN$304</definedName>
    <definedName name="Валюта">Справочник1!$C$2:$C$7</definedName>
    <definedName name="ДА_НЕТ">Справочник1!$D$4:$D$5</definedName>
    <definedName name="ДатаММ.ГГГГ">Справочник1!$A$2:$A$46</definedName>
    <definedName name="Единица_измерения._Код_по_ОКЕИ">Справочник2!$A$2:$A$461</definedName>
    <definedName name="Единица_измерения._Наименование">Справочник2!$B$2:$B$461</definedName>
    <definedName name="КодВалюты">Справочник1!$B$2:$B$7</definedName>
    <definedName name="_xlnm.Print_Area" localSheetId="0">РПЗ!$A$1:$AC$308</definedName>
    <definedName name="Раздел">Справочник1!$E$2:$E$7</definedName>
    <definedName name="Раздел._Наименование">Справочник1!$F$2:$F$7</definedName>
    <definedName name="Способы_организации_закупки">Справочник2!$C$2:$C$55</definedName>
  </definedNames>
  <calcPr calcId="162913"/>
</workbook>
</file>

<file path=xl/calcChain.xml><?xml version="1.0" encoding="utf-8"?>
<calcChain xmlns="http://schemas.openxmlformats.org/spreadsheetml/2006/main">
  <c r="A46" i="4" l="1"/>
  <c r="A45" i="4"/>
  <c r="A44" i="4"/>
  <c r="A43" i="4"/>
  <c r="A42" i="4"/>
  <c r="A41" i="4"/>
  <c r="A40" i="4"/>
  <c r="A39" i="4"/>
  <c r="A38" i="4"/>
  <c r="A37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comments1.xml><?xml version="1.0" encoding="utf-8"?>
<comments xmlns="http://schemas.openxmlformats.org/spreadsheetml/2006/main">
  <authors>
    <author>Богданов Михаил Александрович</author>
  </authors>
  <commentList>
    <comment ref="A94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 по порядку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  <charset val="204"/>
          </rPr>
          <t>Справочник2.
Единица измерения. Код по ОКЕИ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204"/>
          </rPr>
          <t>Справочник2.
Единица измерения. Наименование</t>
        </r>
      </text>
    </comment>
    <comment ref="I94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 (11 знаков)</t>
        </r>
      </text>
    </comment>
    <comment ref="P94" authorId="0" shapeId="0">
      <text>
        <r>
          <rPr>
            <b/>
            <sz val="9"/>
            <color indexed="81"/>
            <rFont val="Tahoma"/>
            <family val="2"/>
            <charset val="204"/>
          </rPr>
          <t>Справочник1.
Дата в формате ММ.ГГГГ</t>
        </r>
      </text>
    </comment>
    <comment ref="Q94" authorId="0" shapeId="0">
      <text>
        <r>
          <rPr>
            <b/>
            <sz val="9"/>
            <color indexed="81"/>
            <rFont val="Tahoma"/>
            <family val="2"/>
            <charset val="204"/>
          </rPr>
          <t>Справочник1.
Дата в формате ММ.ГГГГ</t>
        </r>
      </text>
    </comment>
    <comment ref="R94" authorId="0" shapeId="0">
      <text>
        <r>
          <rPr>
            <b/>
            <sz val="9"/>
            <color indexed="81"/>
            <rFont val="Tahoma"/>
            <family val="2"/>
            <charset val="204"/>
          </rPr>
          <t>Справочник2.
Способы организации закупки</t>
        </r>
      </text>
    </comment>
    <comment ref="S94" authorId="0" shapeId="0">
      <text>
        <r>
          <rPr>
            <b/>
            <sz val="9"/>
            <color indexed="81"/>
            <rFont val="Tahoma"/>
            <family val="2"/>
            <charset val="204"/>
          </rPr>
          <t>Справочник1.
ДА/НЕТ</t>
        </r>
      </text>
    </comment>
    <comment ref="W94" authorId="0" shapeId="0">
      <text>
        <r>
          <rPr>
            <b/>
            <sz val="8"/>
            <color indexed="81"/>
            <rFont val="Tahoma"/>
            <family val="2"/>
            <charset val="204"/>
          </rPr>
          <t>Справочник1. 
ДА/НЕТ</t>
        </r>
      </text>
    </comment>
    <comment ref="X94" authorId="0" shapeId="0">
      <text>
        <r>
          <rPr>
            <b/>
            <sz val="9"/>
            <color indexed="81"/>
            <rFont val="Tahoma"/>
            <family val="2"/>
            <charset val="204"/>
          </rPr>
          <t>Справочник1.
ДА/НЕТ</t>
        </r>
      </text>
    </comment>
  </commentList>
</comments>
</file>

<file path=xl/sharedStrings.xml><?xml version="1.0" encoding="utf-8"?>
<sst xmlns="http://schemas.openxmlformats.org/spreadsheetml/2006/main" count="7511" uniqueCount="1948">
  <si>
    <t>Порядковый номер</t>
  </si>
  <si>
    <t>Код по ОКВЭД2</t>
  </si>
  <si>
    <t>Код по ОКПД2</t>
  </si>
  <si>
    <t>Условия договора</t>
  </si>
  <si>
    <t>Предмет договора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</si>
  <si>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</si>
  <si>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</si>
  <si>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</si>
  <si>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Способ закупки</t>
  </si>
  <si>
    <t>Закупка в электронной форме (Да/Нет)</t>
  </si>
  <si>
    <t>Наименование</t>
  </si>
  <si>
    <t>Код по ОКЕИ</t>
  </si>
  <si>
    <t>Код по ОКАТО</t>
  </si>
  <si>
    <t>1</t>
  </si>
  <si>
    <t>Минимально необходимые требования, предъявляемые к закупаемым товарам (работам, услугам)</t>
  </si>
  <si>
    <t>Сведения о количестве (объем)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</si>
  <si>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</si>
  <si>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</si>
  <si>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</si>
  <si>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</si>
  <si>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</si>
  <si>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</si>
  <si>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</si>
  <si>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Закупка товаров, работ, услуг</t>
  </si>
  <si>
    <t>Организатор закупки</t>
  </si>
  <si>
    <t>срок исполнения договора (месяц, год)</t>
  </si>
  <si>
    <t>Объем финансирования по годам</t>
  </si>
  <si>
    <t>последующие годы</t>
  </si>
  <si>
    <t>первый год планового периода</t>
  </si>
  <si>
    <t>второй год планового периода</t>
  </si>
  <si>
    <t>плановый период</t>
  </si>
  <si>
    <t>текущий год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</si>
  <si>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</si>
  <si>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</si>
  <si>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</si>
  <si>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</si>
  <si>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</si>
  <si>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</si>
  <si>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</si>
  <si>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</si>
  <si>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</si>
  <si>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</si>
  <si>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</si>
  <si>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</si>
  <si>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</si>
  <si>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</si>
  <si>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</si>
  <si>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</si>
  <si>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</si>
  <si>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</si>
  <si>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планируемая дата или период осуществления закупки (месяц, год)</t>
  </si>
  <si>
    <t>Сведения о начальной (максимальной) цене договора (цена лота), рубли</t>
  </si>
  <si>
    <t>Признак инновационной и высокотехнологической продукции (Да/Нет)</t>
  </si>
  <si>
    <t>Закупка осуществляется  у субъектов малого и среднего предпринимательства (Да/Нет)</t>
  </si>
  <si>
    <t>ИНН государственного заказчика, в рамках исполнения контракта с которым осуществляется закупка</t>
  </si>
  <si>
    <t>Номер государственного контракта, в рамках исполнения  которого осуществляется закупка</t>
  </si>
  <si>
    <t>Идентификационный код закупки государственного заказчика, в рамках исполнения контракта по которой осуществляется закупка (при наличии)</t>
  </si>
  <si>
    <t>Идентификатор государственного контракта, в рамках исполнения  которого осуществляется закупка (при наличии)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</si>
  <si>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</si>
  <si>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Свердловская область</t>
  </si>
  <si>
    <t>В соответствии с нормативно-правовыми актами РФ</t>
  </si>
  <si>
    <t>Раздел</t>
  </si>
  <si>
    <t>Код валюты</t>
  </si>
  <si>
    <t>Валюта</t>
  </si>
  <si>
    <t xml:space="preserve">978 </t>
  </si>
  <si>
    <t>Евро</t>
  </si>
  <si>
    <t xml:space="preserve">826 </t>
  </si>
  <si>
    <t>Фунт стерлингов</t>
  </si>
  <si>
    <t>398</t>
  </si>
  <si>
    <t>Тенге</t>
  </si>
  <si>
    <t>643</t>
  </si>
  <si>
    <t>Российский рубль</t>
  </si>
  <si>
    <t>702</t>
  </si>
  <si>
    <t>Сингапурский доллар</t>
  </si>
  <si>
    <t>840</t>
  </si>
  <si>
    <t>Доллар США</t>
  </si>
  <si>
    <t>ДА/НЕТ</t>
  </si>
  <si>
    <t>003</t>
  </si>
  <si>
    <t>Миллиметр</t>
  </si>
  <si>
    <t>004</t>
  </si>
  <si>
    <t>Сантиметр</t>
  </si>
  <si>
    <t>005</t>
  </si>
  <si>
    <t>Дециметр</t>
  </si>
  <si>
    <t>006</t>
  </si>
  <si>
    <t>Метр</t>
  </si>
  <si>
    <t>008</t>
  </si>
  <si>
    <t>Километр; тысяча метров</t>
  </si>
  <si>
    <t>009</t>
  </si>
  <si>
    <t>Мегаметр; миллион метров</t>
  </si>
  <si>
    <t>017</t>
  </si>
  <si>
    <t>Гектометр</t>
  </si>
  <si>
    <t>018</t>
  </si>
  <si>
    <t>Погонный метр</t>
  </si>
  <si>
    <t>019</t>
  </si>
  <si>
    <t>Тысяча погонных метров</t>
  </si>
  <si>
    <t>020</t>
  </si>
  <si>
    <t>Условный метр</t>
  </si>
  <si>
    <t>039</t>
  </si>
  <si>
    <t>Дюйм (25,4 мм)</t>
  </si>
  <si>
    <t>041</t>
  </si>
  <si>
    <t>Фут (0,3048 м)</t>
  </si>
  <si>
    <t>043</t>
  </si>
  <si>
    <t>Ярд (0,9144 м)</t>
  </si>
  <si>
    <t>045</t>
  </si>
  <si>
    <t>Миля (уставная) (1609,344 м)</t>
  </si>
  <si>
    <t>047</t>
  </si>
  <si>
    <t>Морская миля (1852 м)</t>
  </si>
  <si>
    <t>048</t>
  </si>
  <si>
    <t>Тысяча условных метров</t>
  </si>
  <si>
    <t>049</t>
  </si>
  <si>
    <t>Километр условных труб</t>
  </si>
  <si>
    <t>050</t>
  </si>
  <si>
    <t>Квадратный миллиметр</t>
  </si>
  <si>
    <t>051</t>
  </si>
  <si>
    <t>Квадратный сантиметр</t>
  </si>
  <si>
    <t>053</t>
  </si>
  <si>
    <t>Квадратный дециметр</t>
  </si>
  <si>
    <t>054</t>
  </si>
  <si>
    <t>Тысяча квадратных дециметров</t>
  </si>
  <si>
    <t>055</t>
  </si>
  <si>
    <t>Квадратный метр</t>
  </si>
  <si>
    <t>056</t>
  </si>
  <si>
    <t>Миллион квадратных дециметров</t>
  </si>
  <si>
    <t>057</t>
  </si>
  <si>
    <t>Миллион квадратных метров</t>
  </si>
  <si>
    <t>058</t>
  </si>
  <si>
    <t>Тысяча квадратных метров</t>
  </si>
  <si>
    <t>059</t>
  </si>
  <si>
    <t>Гектар</t>
  </si>
  <si>
    <t>060</t>
  </si>
  <si>
    <t>Тысяча гектаров</t>
  </si>
  <si>
    <t>061</t>
  </si>
  <si>
    <t>Квадратный километр</t>
  </si>
  <si>
    <t>062</t>
  </si>
  <si>
    <t>Условный квадратный метр</t>
  </si>
  <si>
    <t>063</t>
  </si>
  <si>
    <t>Тысяча условных квадратных метров</t>
  </si>
  <si>
    <t>064</t>
  </si>
  <si>
    <t>Миллион условных квадратных метров</t>
  </si>
  <si>
    <t>071</t>
  </si>
  <si>
    <t>Квадратный дюйм (645,16 мм2)</t>
  </si>
  <si>
    <t>073</t>
  </si>
  <si>
    <t>Квадратный фут (0,092903 м2)</t>
  </si>
  <si>
    <t>075</t>
  </si>
  <si>
    <t>Квадратный ярд (0,8361274 м2)</t>
  </si>
  <si>
    <t>077</t>
  </si>
  <si>
    <t>Акр (4840 квадратных ярдов)</t>
  </si>
  <si>
    <t>079</t>
  </si>
  <si>
    <t>Квадратная миля</t>
  </si>
  <si>
    <t>081</t>
  </si>
  <si>
    <t>Квадратный метр общей площади</t>
  </si>
  <si>
    <t>082</t>
  </si>
  <si>
    <t>Тысяча квадратных метров общей площади</t>
  </si>
  <si>
    <t>083</t>
  </si>
  <si>
    <t>Миллион квадратных метров общей площади</t>
  </si>
  <si>
    <t>084</t>
  </si>
  <si>
    <t>Квадратный метр жилой площади</t>
  </si>
  <si>
    <t>085</t>
  </si>
  <si>
    <t>Тысяча квадратных метров жилой площади</t>
  </si>
  <si>
    <t>086</t>
  </si>
  <si>
    <t>Миллион квадратных метров жилой площади</t>
  </si>
  <si>
    <t>087</t>
  </si>
  <si>
    <t>Квадратный метр учебно-лабораторных зданий</t>
  </si>
  <si>
    <t>088</t>
  </si>
  <si>
    <t>Тысяча квадратных метров учебно-лабораторных зданий</t>
  </si>
  <si>
    <t>089</t>
  </si>
  <si>
    <t>Миллион квадратных метров в двухмиллиметровом исчислении</t>
  </si>
  <si>
    <t>109</t>
  </si>
  <si>
    <t>Ар (100 м2)</t>
  </si>
  <si>
    <t>110</t>
  </si>
  <si>
    <t>Кубический миллиметр</t>
  </si>
  <si>
    <t>111</t>
  </si>
  <si>
    <t>Кубический сантиметр; миллилитр</t>
  </si>
  <si>
    <t>112</t>
  </si>
  <si>
    <t>Литр; кубический дециметр</t>
  </si>
  <si>
    <t>113</t>
  </si>
  <si>
    <t>Кубический метр</t>
  </si>
  <si>
    <t>114</t>
  </si>
  <si>
    <t>Тысяча кубических метров</t>
  </si>
  <si>
    <t>115</t>
  </si>
  <si>
    <t>Миллиард кубических метров</t>
  </si>
  <si>
    <t>116</t>
  </si>
  <si>
    <t>Декалитр</t>
  </si>
  <si>
    <t>118</t>
  </si>
  <si>
    <t>Децилитр</t>
  </si>
  <si>
    <t>119</t>
  </si>
  <si>
    <t>Тысяча декалитров</t>
  </si>
  <si>
    <t>120</t>
  </si>
  <si>
    <t>Миллион декалитров</t>
  </si>
  <si>
    <t>121</t>
  </si>
  <si>
    <t>Плотный кубический метр</t>
  </si>
  <si>
    <t>122</t>
  </si>
  <si>
    <t>Гектолитр</t>
  </si>
  <si>
    <t>123</t>
  </si>
  <si>
    <t>Условный кубический метр</t>
  </si>
  <si>
    <t>124</t>
  </si>
  <si>
    <t>Тысяча условных кубических метров</t>
  </si>
  <si>
    <t>125</t>
  </si>
  <si>
    <t>Миллион кубических метров переработки газа</t>
  </si>
  <si>
    <t>126</t>
  </si>
  <si>
    <t>Мегалитр</t>
  </si>
  <si>
    <t>127</t>
  </si>
  <si>
    <t>Тысяча плотных кубических метров</t>
  </si>
  <si>
    <t>128</t>
  </si>
  <si>
    <t>Тысяча полулитров</t>
  </si>
  <si>
    <t>129</t>
  </si>
  <si>
    <t>Миллион полулитров</t>
  </si>
  <si>
    <t>130</t>
  </si>
  <si>
    <t>Тысяча литров; 1000 литров</t>
  </si>
  <si>
    <t>131</t>
  </si>
  <si>
    <t>Кубический дюйм (16387,1 мм3)</t>
  </si>
  <si>
    <t>132</t>
  </si>
  <si>
    <t>Кубический фут (0,02831685 м3)</t>
  </si>
  <si>
    <t>133</t>
  </si>
  <si>
    <t>Кубический ярд (0,764555 м3)</t>
  </si>
  <si>
    <t>135</t>
  </si>
  <si>
    <t>Жидкостная унция СК (28,413 см3)</t>
  </si>
  <si>
    <t>136</t>
  </si>
  <si>
    <t>Джилл СК (0,142065 дм3)</t>
  </si>
  <si>
    <t>137</t>
  </si>
  <si>
    <t>Пинта СК (0,568262 дм3)</t>
  </si>
  <si>
    <t>138</t>
  </si>
  <si>
    <t>Кварта СК (1,136523 дм3)</t>
  </si>
  <si>
    <t>139</t>
  </si>
  <si>
    <t>Галлон СК (4,546092 дм3)</t>
  </si>
  <si>
    <t>140</t>
  </si>
  <si>
    <t>Бушель СК (36,36874 дм3)</t>
  </si>
  <si>
    <t>141</t>
  </si>
  <si>
    <t>Жидкостная унция США (29,5735 см3)</t>
  </si>
  <si>
    <t>142</t>
  </si>
  <si>
    <t>Джилл США (11,8294 см3)</t>
  </si>
  <si>
    <t>143</t>
  </si>
  <si>
    <t>Жидкостная пинта США (0,473176 дм3)</t>
  </si>
  <si>
    <t>144</t>
  </si>
  <si>
    <t>Жидкостная кварта США (0,946353 дм3)</t>
  </si>
  <si>
    <t>145</t>
  </si>
  <si>
    <t>Жидкостный галлон США (3,78541 дм3)</t>
  </si>
  <si>
    <t>146</t>
  </si>
  <si>
    <t>Баррель (нефтяной) США (158,987 дм3)</t>
  </si>
  <si>
    <t>147</t>
  </si>
  <si>
    <t>Сухая пинта США (0,55061 дм3)</t>
  </si>
  <si>
    <t>148</t>
  </si>
  <si>
    <t>Сухая кварта США (1,101221 дм3)</t>
  </si>
  <si>
    <t>149</t>
  </si>
  <si>
    <t>Сухой галлон США (4,404884 дм3)</t>
  </si>
  <si>
    <t>150</t>
  </si>
  <si>
    <t>Бушель США (35,2391 дм3)</t>
  </si>
  <si>
    <t>151</t>
  </si>
  <si>
    <t>Сухой баррель США (115,627 дм3)</t>
  </si>
  <si>
    <t>152</t>
  </si>
  <si>
    <t>Стандарт</t>
  </si>
  <si>
    <t>153</t>
  </si>
  <si>
    <t>Корд (3,63 м3)</t>
  </si>
  <si>
    <t>154</t>
  </si>
  <si>
    <t>Тысячи бордфутов (2,36 м3)</t>
  </si>
  <si>
    <t>159</t>
  </si>
  <si>
    <t>Миллион кубических метров</t>
  </si>
  <si>
    <t>160</t>
  </si>
  <si>
    <t>Гектограмм</t>
  </si>
  <si>
    <t>161</t>
  </si>
  <si>
    <t>Миллиграмм</t>
  </si>
  <si>
    <t>162</t>
  </si>
  <si>
    <t>Метрический карат</t>
  </si>
  <si>
    <t>163</t>
  </si>
  <si>
    <t>Грамм</t>
  </si>
  <si>
    <t>165</t>
  </si>
  <si>
    <t>Тысяча каратов метрических</t>
  </si>
  <si>
    <t>166</t>
  </si>
  <si>
    <t>Килограмм</t>
  </si>
  <si>
    <t>167</t>
  </si>
  <si>
    <t>Миллион каратов метрических</t>
  </si>
  <si>
    <t>168</t>
  </si>
  <si>
    <t>Тонна; метрическая тонна (1000 кг)</t>
  </si>
  <si>
    <t>169</t>
  </si>
  <si>
    <t>Тысяча тонн</t>
  </si>
  <si>
    <t>170</t>
  </si>
  <si>
    <t>Килотонна</t>
  </si>
  <si>
    <t>171</t>
  </si>
  <si>
    <t>Миллион тонн</t>
  </si>
  <si>
    <t>172</t>
  </si>
  <si>
    <t>Тонна условного топлива</t>
  </si>
  <si>
    <t>173</t>
  </si>
  <si>
    <t>Сантиграмм</t>
  </si>
  <si>
    <t>175</t>
  </si>
  <si>
    <t>Тысяча тонн условного топлива</t>
  </si>
  <si>
    <t>176</t>
  </si>
  <si>
    <t>Миллион тонн условного топлива</t>
  </si>
  <si>
    <t>177</t>
  </si>
  <si>
    <t>Тысяча тонн единовременного хранения</t>
  </si>
  <si>
    <t>178</t>
  </si>
  <si>
    <t>Тысяча тонн переработки</t>
  </si>
  <si>
    <t>179</t>
  </si>
  <si>
    <t>Условная тонна</t>
  </si>
  <si>
    <t>181</t>
  </si>
  <si>
    <t>Брутто-регистровая тонна (2,8316 м3)</t>
  </si>
  <si>
    <t>182</t>
  </si>
  <si>
    <t>Нетто-регистровая тонна</t>
  </si>
  <si>
    <t>183</t>
  </si>
  <si>
    <t>Обмерная (фрахтовая) тонна</t>
  </si>
  <si>
    <t>184</t>
  </si>
  <si>
    <t>Водоизмещение</t>
  </si>
  <si>
    <t>185</t>
  </si>
  <si>
    <t>Грузоподъемность в метрических тоннах</t>
  </si>
  <si>
    <t>186</t>
  </si>
  <si>
    <t>Фунт СК, США (0,45359237 кг)</t>
  </si>
  <si>
    <t>187</t>
  </si>
  <si>
    <t>Унция СК, США (28,349523 г)</t>
  </si>
  <si>
    <t>188</t>
  </si>
  <si>
    <t>Драхма СК (1,771745 г)</t>
  </si>
  <si>
    <t>189</t>
  </si>
  <si>
    <t>Гран СК, США (64,798910 мг)</t>
  </si>
  <si>
    <t>190</t>
  </si>
  <si>
    <t>Стоун СК (6,350293 кг)</t>
  </si>
  <si>
    <t>191</t>
  </si>
  <si>
    <t>Квартер СК (12,700586 кг)</t>
  </si>
  <si>
    <t>192</t>
  </si>
  <si>
    <t>Центал СК (45,359237 кг)</t>
  </si>
  <si>
    <t>193</t>
  </si>
  <si>
    <t>Центнер США (45,3592 кг)</t>
  </si>
  <si>
    <t>194</t>
  </si>
  <si>
    <t>Длинный центнер СК (50,802345 кг)</t>
  </si>
  <si>
    <t>195</t>
  </si>
  <si>
    <t>Короткая тонна СК, США (0,90718474 т) [2*]</t>
  </si>
  <si>
    <t>196</t>
  </si>
  <si>
    <t>Длинная тонна СК, США (1,0160469 т) [2*]</t>
  </si>
  <si>
    <t>197</t>
  </si>
  <si>
    <t>Скрупул СК, США (1,295982 г)</t>
  </si>
  <si>
    <t>198</t>
  </si>
  <si>
    <t>Пеннивейт СК, США (1,555174 г)</t>
  </si>
  <si>
    <t>199</t>
  </si>
  <si>
    <t>Драхма СК (3,887935 г)</t>
  </si>
  <si>
    <t>200</t>
  </si>
  <si>
    <t>Драхма США (3,887935 г)</t>
  </si>
  <si>
    <t>201</t>
  </si>
  <si>
    <t>Унция СК, США (31,10348 г); тройская унция</t>
  </si>
  <si>
    <t>202</t>
  </si>
  <si>
    <t>Тройский фунт США (373,242 г)</t>
  </si>
  <si>
    <t>206</t>
  </si>
  <si>
    <t>Центнер (метрический) (100 кг); гектокилограмм; квинтал1 (метрический); децитонна</t>
  </si>
  <si>
    <t>207</t>
  </si>
  <si>
    <t>Тысяча центнеров</t>
  </si>
  <si>
    <t>212</t>
  </si>
  <si>
    <t>Ватт</t>
  </si>
  <si>
    <t>213</t>
  </si>
  <si>
    <t>Эффективная мощность (245,7 ватт)</t>
  </si>
  <si>
    <t>214</t>
  </si>
  <si>
    <t>Киловатт</t>
  </si>
  <si>
    <t>215</t>
  </si>
  <si>
    <t>Мегаватт; тысяча киловатт</t>
  </si>
  <si>
    <t>222</t>
  </si>
  <si>
    <t>Вольт</t>
  </si>
  <si>
    <t>223</t>
  </si>
  <si>
    <t>Киловольт</t>
  </si>
  <si>
    <t>226</t>
  </si>
  <si>
    <t>Вольт-ампер</t>
  </si>
  <si>
    <t>227</t>
  </si>
  <si>
    <t>Киловольт-ампер</t>
  </si>
  <si>
    <t>228</t>
  </si>
  <si>
    <t>Мегавольт-ампер (тысяча киловольт-ампер)</t>
  </si>
  <si>
    <t>230</t>
  </si>
  <si>
    <t>Киловар</t>
  </si>
  <si>
    <t>231</t>
  </si>
  <si>
    <t>Метр в час</t>
  </si>
  <si>
    <t>232</t>
  </si>
  <si>
    <t>Килокалория</t>
  </si>
  <si>
    <t>233</t>
  </si>
  <si>
    <t>Гигакалория</t>
  </si>
  <si>
    <t>234</t>
  </si>
  <si>
    <t>Тысяча гигакалорий</t>
  </si>
  <si>
    <t>235</t>
  </si>
  <si>
    <t>Миллион гигакалорий</t>
  </si>
  <si>
    <t>236</t>
  </si>
  <si>
    <t>Калория в час</t>
  </si>
  <si>
    <t>237</t>
  </si>
  <si>
    <t>Килокалория в час</t>
  </si>
  <si>
    <t>238</t>
  </si>
  <si>
    <t>Гигакалория в час</t>
  </si>
  <si>
    <t>239</t>
  </si>
  <si>
    <t>Тысяча гигакалорий в час</t>
  </si>
  <si>
    <t>241</t>
  </si>
  <si>
    <t>Миллион ампер-часов</t>
  </si>
  <si>
    <t>242</t>
  </si>
  <si>
    <t>Миллион киловольт-ампер</t>
  </si>
  <si>
    <t>243</t>
  </si>
  <si>
    <t>Ватт-час</t>
  </si>
  <si>
    <t>245</t>
  </si>
  <si>
    <t>Киловатт-час</t>
  </si>
  <si>
    <t>246</t>
  </si>
  <si>
    <t>Мегаватт-час; 1000 киловатт-часов</t>
  </si>
  <si>
    <t>247</t>
  </si>
  <si>
    <t>Гигаватт-час (миллион киловатт-часов)</t>
  </si>
  <si>
    <t>248</t>
  </si>
  <si>
    <t>Киловольт-ампер реактивный</t>
  </si>
  <si>
    <t>249</t>
  </si>
  <si>
    <t>Миллиард киловатт-часов</t>
  </si>
  <si>
    <t>250</t>
  </si>
  <si>
    <t>Тысяча киловольт-ампер реактивных</t>
  </si>
  <si>
    <t>251</t>
  </si>
  <si>
    <t>Лошадиная сила</t>
  </si>
  <si>
    <t>252</t>
  </si>
  <si>
    <t>Тысяча лошадиных сил</t>
  </si>
  <si>
    <t>253</t>
  </si>
  <si>
    <t>Миллион лошадиных сил</t>
  </si>
  <si>
    <t>254</t>
  </si>
  <si>
    <t>Бит</t>
  </si>
  <si>
    <t>255</t>
  </si>
  <si>
    <t>Байт</t>
  </si>
  <si>
    <t>256</t>
  </si>
  <si>
    <t>Килобайт</t>
  </si>
  <si>
    <t>257</t>
  </si>
  <si>
    <t>Мегабайт</t>
  </si>
  <si>
    <t>258</t>
  </si>
  <si>
    <t>Бод</t>
  </si>
  <si>
    <t>260</t>
  </si>
  <si>
    <t>Ампер</t>
  </si>
  <si>
    <t>263</t>
  </si>
  <si>
    <t>Ампер-час (3,6 кКл)</t>
  </si>
  <si>
    <t>264</t>
  </si>
  <si>
    <t>Тысяча ампер-часов</t>
  </si>
  <si>
    <t>270</t>
  </si>
  <si>
    <t>Кулон</t>
  </si>
  <si>
    <t>271</t>
  </si>
  <si>
    <t>Джоуль</t>
  </si>
  <si>
    <t>273</t>
  </si>
  <si>
    <t>Килоджоуль</t>
  </si>
  <si>
    <t>274</t>
  </si>
  <si>
    <t>Ом</t>
  </si>
  <si>
    <t>275</t>
  </si>
  <si>
    <t>Британская тепловая единица (1,055 кДж)</t>
  </si>
  <si>
    <t>280</t>
  </si>
  <si>
    <t>Градус Цельсия</t>
  </si>
  <si>
    <t>281</t>
  </si>
  <si>
    <t>Градус Фаренгейта</t>
  </si>
  <si>
    <t>282</t>
  </si>
  <si>
    <t>Кандела</t>
  </si>
  <si>
    <t>283</t>
  </si>
  <si>
    <t>Люкс</t>
  </si>
  <si>
    <t>284</t>
  </si>
  <si>
    <t>Люмен</t>
  </si>
  <si>
    <t>287</t>
  </si>
  <si>
    <t>Генри</t>
  </si>
  <si>
    <t>288</t>
  </si>
  <si>
    <t>Кельвин</t>
  </si>
  <si>
    <t>289</t>
  </si>
  <si>
    <t>Ньютон</t>
  </si>
  <si>
    <t>290</t>
  </si>
  <si>
    <t>Герц</t>
  </si>
  <si>
    <t>291</t>
  </si>
  <si>
    <t>Килогерц</t>
  </si>
  <si>
    <t>292</t>
  </si>
  <si>
    <t>Мегагерц</t>
  </si>
  <si>
    <t>294</t>
  </si>
  <si>
    <t>Паскаль</t>
  </si>
  <si>
    <t>296</t>
  </si>
  <si>
    <t>Сименс</t>
  </si>
  <si>
    <t>297</t>
  </si>
  <si>
    <t>Килопаскаль</t>
  </si>
  <si>
    <t>298</t>
  </si>
  <si>
    <t>Мегапаскаль</t>
  </si>
  <si>
    <t>300</t>
  </si>
  <si>
    <t>Физическая атмосфера (101325 Па)</t>
  </si>
  <si>
    <t>301</t>
  </si>
  <si>
    <t>Техническая атмосфера (98066,5 Па)</t>
  </si>
  <si>
    <t>302</t>
  </si>
  <si>
    <t>Гигабеккерель</t>
  </si>
  <si>
    <t>304</t>
  </si>
  <si>
    <t>Милликюри</t>
  </si>
  <si>
    <t>305</t>
  </si>
  <si>
    <t>Кюри</t>
  </si>
  <si>
    <t>306</t>
  </si>
  <si>
    <t>Грамм делящихся изотопов</t>
  </si>
  <si>
    <t>308</t>
  </si>
  <si>
    <t>Миллибар</t>
  </si>
  <si>
    <t>309</t>
  </si>
  <si>
    <t>Бар</t>
  </si>
  <si>
    <t>310</t>
  </si>
  <si>
    <t>Гектобар</t>
  </si>
  <si>
    <t>312</t>
  </si>
  <si>
    <t>Килобар</t>
  </si>
  <si>
    <t>313</t>
  </si>
  <si>
    <t>Тесла</t>
  </si>
  <si>
    <t>314</t>
  </si>
  <si>
    <t>Фарад</t>
  </si>
  <si>
    <t>316</t>
  </si>
  <si>
    <t>Килограмм на кубический метр</t>
  </si>
  <si>
    <t>317</t>
  </si>
  <si>
    <t>Килограмм на квадратный сантиметр</t>
  </si>
  <si>
    <t>323</t>
  </si>
  <si>
    <t>Беккерель</t>
  </si>
  <si>
    <t>324</t>
  </si>
  <si>
    <t>Вебер</t>
  </si>
  <si>
    <t>327</t>
  </si>
  <si>
    <t>Узел (миля/ч)</t>
  </si>
  <si>
    <t>328</t>
  </si>
  <si>
    <t>Метр в секунду</t>
  </si>
  <si>
    <t>330</t>
  </si>
  <si>
    <t>Оборот в секунду</t>
  </si>
  <si>
    <t>331</t>
  </si>
  <si>
    <t>Оборот в минуту</t>
  </si>
  <si>
    <t>333</t>
  </si>
  <si>
    <t>Километр в час</t>
  </si>
  <si>
    <t>335</t>
  </si>
  <si>
    <t>Метр на секунду в квадрате</t>
  </si>
  <si>
    <t>337</t>
  </si>
  <si>
    <t>Миллиметр водяного столба</t>
  </si>
  <si>
    <t>338</t>
  </si>
  <si>
    <t>Миллиметр ртутного столба</t>
  </si>
  <si>
    <t>339</t>
  </si>
  <si>
    <t>Сантиметр водяного столба</t>
  </si>
  <si>
    <t>349</t>
  </si>
  <si>
    <t>Кулон на килограмм</t>
  </si>
  <si>
    <t>352</t>
  </si>
  <si>
    <t>Микросекунда</t>
  </si>
  <si>
    <t>353</t>
  </si>
  <si>
    <t>Миллисекунда</t>
  </si>
  <si>
    <t>354</t>
  </si>
  <si>
    <t>Секунда</t>
  </si>
  <si>
    <t>355</t>
  </si>
  <si>
    <t>Минута</t>
  </si>
  <si>
    <t>356</t>
  </si>
  <si>
    <t>Час</t>
  </si>
  <si>
    <t>359</t>
  </si>
  <si>
    <t>Сутки</t>
  </si>
  <si>
    <t>360</t>
  </si>
  <si>
    <t>Неделя</t>
  </si>
  <si>
    <t>361</t>
  </si>
  <si>
    <t>Декада</t>
  </si>
  <si>
    <t>362</t>
  </si>
  <si>
    <t>Месяц</t>
  </si>
  <si>
    <t>364</t>
  </si>
  <si>
    <t>Квартал</t>
  </si>
  <si>
    <t>365</t>
  </si>
  <si>
    <t>Полугодие</t>
  </si>
  <si>
    <t>366</t>
  </si>
  <si>
    <t>Год</t>
  </si>
  <si>
    <t>368</t>
  </si>
  <si>
    <t>Десятилетие</t>
  </si>
  <si>
    <t>383</t>
  </si>
  <si>
    <t>Рубль</t>
  </si>
  <si>
    <t>384</t>
  </si>
  <si>
    <t>Тысяча рублей</t>
  </si>
  <si>
    <t>385</t>
  </si>
  <si>
    <t>Миллион рублей</t>
  </si>
  <si>
    <t>386</t>
  </si>
  <si>
    <t>Миллиард рублей</t>
  </si>
  <si>
    <t>387</t>
  </si>
  <si>
    <t>Триллион рублей</t>
  </si>
  <si>
    <t>388</t>
  </si>
  <si>
    <t>Квадрильон рублей</t>
  </si>
  <si>
    <t>414</t>
  </si>
  <si>
    <t>Пассажиро-километр</t>
  </si>
  <si>
    <t>421</t>
  </si>
  <si>
    <t>Пассажирское место (пассажирских мест)</t>
  </si>
  <si>
    <t>423</t>
  </si>
  <si>
    <t>Тысяча пассажиро-километров</t>
  </si>
  <si>
    <t>424</t>
  </si>
  <si>
    <t>Миллион пассажиро-километров</t>
  </si>
  <si>
    <t>427</t>
  </si>
  <si>
    <t>Пассажиропоток</t>
  </si>
  <si>
    <t>449</t>
  </si>
  <si>
    <t>Тонно-километр</t>
  </si>
  <si>
    <t>450</t>
  </si>
  <si>
    <t>Тысяча тонно-километров</t>
  </si>
  <si>
    <t>451</t>
  </si>
  <si>
    <t>Миллион тонно-километров</t>
  </si>
  <si>
    <t>479</t>
  </si>
  <si>
    <t>Тысяча наборов</t>
  </si>
  <si>
    <t>499</t>
  </si>
  <si>
    <t>Килограмм в секунду</t>
  </si>
  <si>
    <t>510</t>
  </si>
  <si>
    <t>Грамм на киловатт-час</t>
  </si>
  <si>
    <t>511</t>
  </si>
  <si>
    <t>Килограмм на гигакалорию</t>
  </si>
  <si>
    <t>512</t>
  </si>
  <si>
    <t>Тонно-номер</t>
  </si>
  <si>
    <t>513</t>
  </si>
  <si>
    <t>Автотонна</t>
  </si>
  <si>
    <t>514</t>
  </si>
  <si>
    <t>Тонна тяги</t>
  </si>
  <si>
    <t>515</t>
  </si>
  <si>
    <t>Дедвейт-тонна</t>
  </si>
  <si>
    <t>516</t>
  </si>
  <si>
    <t>Тонно-танид</t>
  </si>
  <si>
    <t>521</t>
  </si>
  <si>
    <t>Человек на квадратный метр</t>
  </si>
  <si>
    <t>522</t>
  </si>
  <si>
    <t>Человек на квадратный километр</t>
  </si>
  <si>
    <t>533</t>
  </si>
  <si>
    <t>Тонна пара в час</t>
  </si>
  <si>
    <t>534</t>
  </si>
  <si>
    <t>Тонна в час</t>
  </si>
  <si>
    <t>535</t>
  </si>
  <si>
    <t>Тонна в сутки</t>
  </si>
  <si>
    <t>536</t>
  </si>
  <si>
    <t>Тонна в смену</t>
  </si>
  <si>
    <t>537</t>
  </si>
  <si>
    <t>Тысяча тонн в сезон</t>
  </si>
  <si>
    <t>538</t>
  </si>
  <si>
    <t>Тысяча тонн в год</t>
  </si>
  <si>
    <t>539</t>
  </si>
  <si>
    <t>Человеко-час</t>
  </si>
  <si>
    <t>540</t>
  </si>
  <si>
    <t>Человеко-день</t>
  </si>
  <si>
    <t>541</t>
  </si>
  <si>
    <t>Тысяча человеко-дней</t>
  </si>
  <si>
    <t>542</t>
  </si>
  <si>
    <t>Тысяча человеко-часов</t>
  </si>
  <si>
    <t>543</t>
  </si>
  <si>
    <t>Тысяча условных банок в смену</t>
  </si>
  <si>
    <t>544</t>
  </si>
  <si>
    <t>Миллион единиц в год</t>
  </si>
  <si>
    <t>545</t>
  </si>
  <si>
    <t>Посещение в смену</t>
  </si>
  <si>
    <t>546</t>
  </si>
  <si>
    <t>Тысяча посещений в смену</t>
  </si>
  <si>
    <t>547</t>
  </si>
  <si>
    <t>Пара в смену</t>
  </si>
  <si>
    <t>548</t>
  </si>
  <si>
    <t>Тысяча пар в смену</t>
  </si>
  <si>
    <t>550</t>
  </si>
  <si>
    <t>Миллион тонн в год</t>
  </si>
  <si>
    <t>552</t>
  </si>
  <si>
    <t>Тонна переработки в сутки</t>
  </si>
  <si>
    <t>553</t>
  </si>
  <si>
    <t>Тысяча тонн переработки в сутки</t>
  </si>
  <si>
    <t>554</t>
  </si>
  <si>
    <t>Центнер переработки в сутки</t>
  </si>
  <si>
    <t>555</t>
  </si>
  <si>
    <t>Тысяча центнеров переработки в сутки</t>
  </si>
  <si>
    <t>556</t>
  </si>
  <si>
    <t>Тысяча голов в год</t>
  </si>
  <si>
    <t>557</t>
  </si>
  <si>
    <t>Миллион голов в год</t>
  </si>
  <si>
    <t>558</t>
  </si>
  <si>
    <t>Тысяча птицемест</t>
  </si>
  <si>
    <t>559</t>
  </si>
  <si>
    <t>Тысяча кур-несушек</t>
  </si>
  <si>
    <t>560</t>
  </si>
  <si>
    <t>Минимальная заработная плата</t>
  </si>
  <si>
    <t>561</t>
  </si>
  <si>
    <t>Тысяча тонн пара в час</t>
  </si>
  <si>
    <t>562</t>
  </si>
  <si>
    <t>Тысяча прядильных веретен</t>
  </si>
  <si>
    <t>563</t>
  </si>
  <si>
    <t>Тысяча прядильных мест</t>
  </si>
  <si>
    <t>596</t>
  </si>
  <si>
    <t>Кубический метр в секунду</t>
  </si>
  <si>
    <t>598</t>
  </si>
  <si>
    <t>Кубический метр в час</t>
  </si>
  <si>
    <t>599</t>
  </si>
  <si>
    <t>Тысяча кубических метров в сутки</t>
  </si>
  <si>
    <t>616</t>
  </si>
  <si>
    <t>Бобина</t>
  </si>
  <si>
    <t>625</t>
  </si>
  <si>
    <t>Лист</t>
  </si>
  <si>
    <t>626</t>
  </si>
  <si>
    <t>Сто листов</t>
  </si>
  <si>
    <t>630</t>
  </si>
  <si>
    <t>Тысяча стандартных условных кирпичей</t>
  </si>
  <si>
    <t>638</t>
  </si>
  <si>
    <t>Гросс (144 шт.)</t>
  </si>
  <si>
    <t>639</t>
  </si>
  <si>
    <t>Доза</t>
  </si>
  <si>
    <t>640</t>
  </si>
  <si>
    <t>Тысяча доз</t>
  </si>
  <si>
    <t>641</t>
  </si>
  <si>
    <t>Дюжина (12 шт.)</t>
  </si>
  <si>
    <t>642</t>
  </si>
  <si>
    <t>Единица</t>
  </si>
  <si>
    <t>Тысяча единиц</t>
  </si>
  <si>
    <t>644</t>
  </si>
  <si>
    <t>Миллион единиц</t>
  </si>
  <si>
    <t>657</t>
  </si>
  <si>
    <t>Изделие</t>
  </si>
  <si>
    <t>661</t>
  </si>
  <si>
    <t>Канал</t>
  </si>
  <si>
    <t>673</t>
  </si>
  <si>
    <t>Тысяча комплектов</t>
  </si>
  <si>
    <t>683</t>
  </si>
  <si>
    <t>Сто ящиков</t>
  </si>
  <si>
    <t>698</t>
  </si>
  <si>
    <t>Место</t>
  </si>
  <si>
    <t>699</t>
  </si>
  <si>
    <t>Тысяча мест</t>
  </si>
  <si>
    <t>704</t>
  </si>
  <si>
    <t>Набор</t>
  </si>
  <si>
    <t>709</t>
  </si>
  <si>
    <t>Тысяча номеров</t>
  </si>
  <si>
    <t>715</t>
  </si>
  <si>
    <t>Пара (2 шт.)</t>
  </si>
  <si>
    <t>724</t>
  </si>
  <si>
    <t>Тысяча гектаров порций</t>
  </si>
  <si>
    <t>729</t>
  </si>
  <si>
    <t>Тысяча пачек</t>
  </si>
  <si>
    <t>730</t>
  </si>
  <si>
    <t>Два десятка</t>
  </si>
  <si>
    <t>731</t>
  </si>
  <si>
    <t>Большой гросс (12 гроссов)</t>
  </si>
  <si>
    <t>732</t>
  </si>
  <si>
    <t>Десять пар</t>
  </si>
  <si>
    <t>733</t>
  </si>
  <si>
    <t>Дюжина пар</t>
  </si>
  <si>
    <t>734</t>
  </si>
  <si>
    <t>Посылка</t>
  </si>
  <si>
    <t>735</t>
  </si>
  <si>
    <t>Часть</t>
  </si>
  <si>
    <t>736</t>
  </si>
  <si>
    <t>Рулон</t>
  </si>
  <si>
    <t>737</t>
  </si>
  <si>
    <t>Дюжина рулонов</t>
  </si>
  <si>
    <t>738</t>
  </si>
  <si>
    <t>Короткий стандарт (7200 единиц)</t>
  </si>
  <si>
    <t>740</t>
  </si>
  <si>
    <t>Дюжина штук</t>
  </si>
  <si>
    <t>744</t>
  </si>
  <si>
    <t>Процент</t>
  </si>
  <si>
    <t>745</t>
  </si>
  <si>
    <t>Элемент</t>
  </si>
  <si>
    <t>746</t>
  </si>
  <si>
    <t>Промилле (0,1 процента)</t>
  </si>
  <si>
    <t>751</t>
  </si>
  <si>
    <t>Тысяча рулонов</t>
  </si>
  <si>
    <t>761</t>
  </si>
  <si>
    <t>Тысяча станов</t>
  </si>
  <si>
    <t>762</t>
  </si>
  <si>
    <t>Станция</t>
  </si>
  <si>
    <t>775</t>
  </si>
  <si>
    <t>Тысяча тюбиков</t>
  </si>
  <si>
    <t>776</t>
  </si>
  <si>
    <t>Тысяча условных тубов</t>
  </si>
  <si>
    <t>778</t>
  </si>
  <si>
    <t>Упаковка</t>
  </si>
  <si>
    <t>779</t>
  </si>
  <si>
    <t>Миллион упаковок</t>
  </si>
  <si>
    <t>780</t>
  </si>
  <si>
    <t>Дюжина упаковок</t>
  </si>
  <si>
    <t>781</t>
  </si>
  <si>
    <t>Сто упаковок</t>
  </si>
  <si>
    <t>782</t>
  </si>
  <si>
    <t>Тысяча упаковок</t>
  </si>
  <si>
    <t>792</t>
  </si>
  <si>
    <t>Человек</t>
  </si>
  <si>
    <t>793</t>
  </si>
  <si>
    <t>Тысяча человек</t>
  </si>
  <si>
    <t>794</t>
  </si>
  <si>
    <t>Миллион человек</t>
  </si>
  <si>
    <t>796</t>
  </si>
  <si>
    <t>Штука</t>
  </si>
  <si>
    <t>797</t>
  </si>
  <si>
    <t>Сто штук</t>
  </si>
  <si>
    <t>798</t>
  </si>
  <si>
    <t>Тысяча штук</t>
  </si>
  <si>
    <t>799</t>
  </si>
  <si>
    <t>Миллион штук</t>
  </si>
  <si>
    <t>800</t>
  </si>
  <si>
    <t>Миллиард штук</t>
  </si>
  <si>
    <t>801</t>
  </si>
  <si>
    <t>Биллион штук (Европа); триллион штук</t>
  </si>
  <si>
    <t>802</t>
  </si>
  <si>
    <t>Квинтильон штук (Европа)</t>
  </si>
  <si>
    <t>808</t>
  </si>
  <si>
    <t>Миллион экземпляров</t>
  </si>
  <si>
    <t>810</t>
  </si>
  <si>
    <t>Ячейка</t>
  </si>
  <si>
    <t>812</t>
  </si>
  <si>
    <t>Ящик</t>
  </si>
  <si>
    <t>820</t>
  </si>
  <si>
    <t>Крепость спирта по массе</t>
  </si>
  <si>
    <t>821</t>
  </si>
  <si>
    <t>Крепость спирта по объему</t>
  </si>
  <si>
    <t>831</t>
  </si>
  <si>
    <t>Литр чистого (100%) спирта</t>
  </si>
  <si>
    <t>833</t>
  </si>
  <si>
    <t>Гектолитр чистого (100%) спирта</t>
  </si>
  <si>
    <t>835</t>
  </si>
  <si>
    <t>Галлон спирта установленной крепости</t>
  </si>
  <si>
    <t>836</t>
  </si>
  <si>
    <t>Голова</t>
  </si>
  <si>
    <t>837</t>
  </si>
  <si>
    <t>Тысяча пар</t>
  </si>
  <si>
    <t>838</t>
  </si>
  <si>
    <t>Миллион пар</t>
  </si>
  <si>
    <t>839</t>
  </si>
  <si>
    <t>Комплект</t>
  </si>
  <si>
    <t>Секция</t>
  </si>
  <si>
    <t>841</t>
  </si>
  <si>
    <t>Килограмм пероксида водорода</t>
  </si>
  <si>
    <t>845</t>
  </si>
  <si>
    <t>Килограмм 90%-го сухого вещества</t>
  </si>
  <si>
    <t>847</t>
  </si>
  <si>
    <t>Тонна 90%-го сухого вещества</t>
  </si>
  <si>
    <t>851</t>
  </si>
  <si>
    <t>Международная единица</t>
  </si>
  <si>
    <t>852</t>
  </si>
  <si>
    <t>Килограмм оксида калия</t>
  </si>
  <si>
    <t>853</t>
  </si>
  <si>
    <t>Сто международных единиц</t>
  </si>
  <si>
    <t>859</t>
  </si>
  <si>
    <t>Килограмм гидроксида калия</t>
  </si>
  <si>
    <t>861</t>
  </si>
  <si>
    <t>Килограмм азота</t>
  </si>
  <si>
    <t>863</t>
  </si>
  <si>
    <t>Килограмм гидроксида натрия</t>
  </si>
  <si>
    <t>865</t>
  </si>
  <si>
    <t>Килограмм пятиокиси фосфора</t>
  </si>
  <si>
    <t>867</t>
  </si>
  <si>
    <t>Килограмм урана</t>
  </si>
  <si>
    <t>868</t>
  </si>
  <si>
    <t>Бутылка</t>
  </si>
  <si>
    <t>869</t>
  </si>
  <si>
    <t>Тысяча бутылок</t>
  </si>
  <si>
    <t>870</t>
  </si>
  <si>
    <t>Ампула</t>
  </si>
  <si>
    <t>871</t>
  </si>
  <si>
    <t>Тысяча ампул</t>
  </si>
  <si>
    <t>872</t>
  </si>
  <si>
    <t>Флакон</t>
  </si>
  <si>
    <t>873</t>
  </si>
  <si>
    <t>Тысяча флаконов</t>
  </si>
  <si>
    <t>874</t>
  </si>
  <si>
    <t>Тысяча тубов</t>
  </si>
  <si>
    <t>875</t>
  </si>
  <si>
    <t>Тысяча коробок</t>
  </si>
  <si>
    <t>876</t>
  </si>
  <si>
    <t>Условная единица</t>
  </si>
  <si>
    <t>877</t>
  </si>
  <si>
    <t>Тысяча условных единиц</t>
  </si>
  <si>
    <t>878</t>
  </si>
  <si>
    <t>Миллион условных единиц</t>
  </si>
  <si>
    <t>879</t>
  </si>
  <si>
    <t>Условная штука</t>
  </si>
  <si>
    <t>880</t>
  </si>
  <si>
    <t>Тысяча условных штук</t>
  </si>
  <si>
    <t>881</t>
  </si>
  <si>
    <t>Условная банка</t>
  </si>
  <si>
    <t>882</t>
  </si>
  <si>
    <t>Тысяча условных банок</t>
  </si>
  <si>
    <t>883</t>
  </si>
  <si>
    <t>Миллион условных банок</t>
  </si>
  <si>
    <t>884</t>
  </si>
  <si>
    <t>Условный кусок</t>
  </si>
  <si>
    <t>885</t>
  </si>
  <si>
    <t>Тысяча условных кусков</t>
  </si>
  <si>
    <t>886</t>
  </si>
  <si>
    <t>Миллион условных кусков</t>
  </si>
  <si>
    <t>887</t>
  </si>
  <si>
    <t>Условный ящик</t>
  </si>
  <si>
    <t>888</t>
  </si>
  <si>
    <t>Тысяча условных ящиков</t>
  </si>
  <si>
    <t>889</t>
  </si>
  <si>
    <t>Условная катушка</t>
  </si>
  <si>
    <t>890</t>
  </si>
  <si>
    <t>Тысяча условных катушек</t>
  </si>
  <si>
    <t>891</t>
  </si>
  <si>
    <t>Условная плитка</t>
  </si>
  <si>
    <t>892</t>
  </si>
  <si>
    <t>Тысяча условных плиток</t>
  </si>
  <si>
    <t>893</t>
  </si>
  <si>
    <t>Условный кирпич</t>
  </si>
  <si>
    <t>894</t>
  </si>
  <si>
    <t>Тысяча условных кирпичей</t>
  </si>
  <si>
    <t>895</t>
  </si>
  <si>
    <t>Миллион условных кирпичей</t>
  </si>
  <si>
    <t>896</t>
  </si>
  <si>
    <t>Семья</t>
  </si>
  <si>
    <t>897</t>
  </si>
  <si>
    <t>Тысяча семей</t>
  </si>
  <si>
    <t>898</t>
  </si>
  <si>
    <t>Миллион семей</t>
  </si>
  <si>
    <t>899</t>
  </si>
  <si>
    <t>Домохозяйство</t>
  </si>
  <si>
    <t>900</t>
  </si>
  <si>
    <t>Тысяча домохозяйств</t>
  </si>
  <si>
    <t>901</t>
  </si>
  <si>
    <t>Миллион домохозяйств</t>
  </si>
  <si>
    <t>902</t>
  </si>
  <si>
    <t>Ученическое место</t>
  </si>
  <si>
    <t>903</t>
  </si>
  <si>
    <t>Тысяча ученических мест</t>
  </si>
  <si>
    <t>904</t>
  </si>
  <si>
    <t>Рабочее место</t>
  </si>
  <si>
    <t>905</t>
  </si>
  <si>
    <t>Тысяча рабочих мест</t>
  </si>
  <si>
    <t>906</t>
  </si>
  <si>
    <t>Посадочное место</t>
  </si>
  <si>
    <t>907</t>
  </si>
  <si>
    <t>Тысяча посадочных мест</t>
  </si>
  <si>
    <t>908</t>
  </si>
  <si>
    <t>Номер</t>
  </si>
  <si>
    <t>909</t>
  </si>
  <si>
    <t>Квартира</t>
  </si>
  <si>
    <t>910</t>
  </si>
  <si>
    <t>Тысяча квартир</t>
  </si>
  <si>
    <t>911</t>
  </si>
  <si>
    <t>Койка</t>
  </si>
  <si>
    <t>912</t>
  </si>
  <si>
    <t>Тысяча коек</t>
  </si>
  <si>
    <t>913</t>
  </si>
  <si>
    <t>Том книжного фонда</t>
  </si>
  <si>
    <t>914</t>
  </si>
  <si>
    <t>Тысяча томов книжного фонда</t>
  </si>
  <si>
    <t>915</t>
  </si>
  <si>
    <t>Условный ремонт</t>
  </si>
  <si>
    <t>916</t>
  </si>
  <si>
    <t>Условный ремонт в год</t>
  </si>
  <si>
    <t>917</t>
  </si>
  <si>
    <t>Смена</t>
  </si>
  <si>
    <t>918</t>
  </si>
  <si>
    <t>Лист авторский</t>
  </si>
  <si>
    <t>920</t>
  </si>
  <si>
    <t>Лист печатный</t>
  </si>
  <si>
    <t>921</t>
  </si>
  <si>
    <t>Лист учетно-издательский</t>
  </si>
  <si>
    <t>922</t>
  </si>
  <si>
    <t>Знак</t>
  </si>
  <si>
    <t>923</t>
  </si>
  <si>
    <t>Слово</t>
  </si>
  <si>
    <t>924</t>
  </si>
  <si>
    <t>Символ</t>
  </si>
  <si>
    <t>925</t>
  </si>
  <si>
    <t>Условная труба</t>
  </si>
  <si>
    <t>930</t>
  </si>
  <si>
    <t>Тысяча пластин</t>
  </si>
  <si>
    <t>937</t>
  </si>
  <si>
    <t>Миллион доз</t>
  </si>
  <si>
    <t>949</t>
  </si>
  <si>
    <t>Миллион листов-оттисков</t>
  </si>
  <si>
    <t>950</t>
  </si>
  <si>
    <t>Вагоно(машино)-день</t>
  </si>
  <si>
    <t>951</t>
  </si>
  <si>
    <t>Тысяча вагоно-(машино)-часов</t>
  </si>
  <si>
    <t>952</t>
  </si>
  <si>
    <t>Тысяча вагоно-(машино)-километров</t>
  </si>
  <si>
    <t>953</t>
  </si>
  <si>
    <t>Тысяча место-километров</t>
  </si>
  <si>
    <t>954</t>
  </si>
  <si>
    <t>Вагоно-сутки</t>
  </si>
  <si>
    <t>955</t>
  </si>
  <si>
    <t>Тысяча поездо-часов</t>
  </si>
  <si>
    <t>956</t>
  </si>
  <si>
    <t>Тысяча поездо-километров</t>
  </si>
  <si>
    <t>957</t>
  </si>
  <si>
    <t>Тысяча тонно-миль</t>
  </si>
  <si>
    <t>958</t>
  </si>
  <si>
    <t>Тысяча пассажиро-миль</t>
  </si>
  <si>
    <t>959</t>
  </si>
  <si>
    <t>Автомобиле-день</t>
  </si>
  <si>
    <t>960</t>
  </si>
  <si>
    <t>Тысяча автомобиле-тонно-дней</t>
  </si>
  <si>
    <t>961</t>
  </si>
  <si>
    <t>Тысяча автомобиле-часов</t>
  </si>
  <si>
    <t>962</t>
  </si>
  <si>
    <t>Тысяча автомобиле-место-дней</t>
  </si>
  <si>
    <t>963</t>
  </si>
  <si>
    <t>Приведенный час</t>
  </si>
  <si>
    <t>964</t>
  </si>
  <si>
    <t>Самолето-километр</t>
  </si>
  <si>
    <t>965</t>
  </si>
  <si>
    <t>Тысяча километров</t>
  </si>
  <si>
    <t>966</t>
  </si>
  <si>
    <t>Тысяча тоннаже-рейсов</t>
  </si>
  <si>
    <t>967</t>
  </si>
  <si>
    <t>Миллион тонно-миль</t>
  </si>
  <si>
    <t>968</t>
  </si>
  <si>
    <t>Миллион пассажиро-миль</t>
  </si>
  <si>
    <t>969</t>
  </si>
  <si>
    <t>Миллион тоннаже-миль</t>
  </si>
  <si>
    <t>970</t>
  </si>
  <si>
    <t>Миллион пассажиро-место-миль</t>
  </si>
  <si>
    <t>971</t>
  </si>
  <si>
    <t>Кормо-день</t>
  </si>
  <si>
    <t>972</t>
  </si>
  <si>
    <t>Центнер кормовых единиц</t>
  </si>
  <si>
    <t>973</t>
  </si>
  <si>
    <t>Тысяча автомобиле-километров</t>
  </si>
  <si>
    <t>974</t>
  </si>
  <si>
    <t>Тысяча тоннаже-сут</t>
  </si>
  <si>
    <t>975</t>
  </si>
  <si>
    <t>Суго-сутки</t>
  </si>
  <si>
    <t>976</t>
  </si>
  <si>
    <t>Штук в 20-футовом эквиваленте (ДФЭ)</t>
  </si>
  <si>
    <t>977</t>
  </si>
  <si>
    <t>Канало-километр</t>
  </si>
  <si>
    <t>978</t>
  </si>
  <si>
    <t>Канало-концы</t>
  </si>
  <si>
    <t>979</t>
  </si>
  <si>
    <t>Тысяча экземпляров</t>
  </si>
  <si>
    <t>980</t>
  </si>
  <si>
    <t>Тысяча долларов</t>
  </si>
  <si>
    <t>981</t>
  </si>
  <si>
    <t>Тысяча тонн кормовых единиц</t>
  </si>
  <si>
    <t>982</t>
  </si>
  <si>
    <t>Миллион тонн кормовых единиц</t>
  </si>
  <si>
    <t>983</t>
  </si>
  <si>
    <t>Судо-сутки</t>
  </si>
  <si>
    <t>Единица измерения. Код по ОКЕИ</t>
  </si>
  <si>
    <t>Единица измерения. Наименование</t>
  </si>
  <si>
    <t>Способы организации закупки</t>
  </si>
  <si>
    <t xml:space="preserve">Открытый конкурс в электронной форме </t>
  </si>
  <si>
    <t xml:space="preserve">Открытый конкурс в электронной форме (с квалификационным отбором для отдельной закупки) </t>
  </si>
  <si>
    <t xml:space="preserve">Открытый конкурс в бумажной форме </t>
  </si>
  <si>
    <t xml:space="preserve">Открытый конкурс в бумажной форме (с квалификационным отбором для отдельной закупки) </t>
  </si>
  <si>
    <t xml:space="preserve">Открытый конкурс в электронной форме двухэтапный </t>
  </si>
  <si>
    <t xml:space="preserve">Открытый конкурс в бумажной форме двухэтапный </t>
  </si>
  <si>
    <t xml:space="preserve">Закрытый конкурс в электронной форме двухэтапный </t>
  </si>
  <si>
    <t xml:space="preserve">Закрытый конкурс в бумажной форме двухэтапный </t>
  </si>
  <si>
    <t xml:space="preserve">Закрытый конкурс в электронной форме </t>
  </si>
  <si>
    <t xml:space="preserve">Закрытый конкурс в электронной форме (с квалификационным отбором для отдельной закупки) </t>
  </si>
  <si>
    <t xml:space="preserve">Закрытый конкурс в бумажной форме </t>
  </si>
  <si>
    <t xml:space="preserve">Закрытый конкурс в бумажной форме (с квалификационным отбором для отдельной закупки) </t>
  </si>
  <si>
    <t xml:space="preserve">Открытый аукцион в электронной форме </t>
  </si>
  <si>
    <t xml:space="preserve">Открытый аукцион в электронной форме (с квалификационным отбором для отдельной закупки) </t>
  </si>
  <si>
    <t xml:space="preserve">Закрытый аукцион в электронной форме </t>
  </si>
  <si>
    <t xml:space="preserve">Закрытый аукцион в электронной форме (с квалификационным отбором для отдельной закупки) </t>
  </si>
  <si>
    <t xml:space="preserve">Открытый редукцион в электронной форме </t>
  </si>
  <si>
    <t xml:space="preserve">Открытый редукцион в электронной форме (с квалификационным отбором для отдельной закупки) </t>
  </si>
  <si>
    <t xml:space="preserve">Закрытый редукцион в электронной форме </t>
  </si>
  <si>
    <t xml:space="preserve">Закрытый редукцион в электронной форме (с квалификационным отбором для отдельной закупки) </t>
  </si>
  <si>
    <t xml:space="preserve">Открытый запрос предложений в электронной форме </t>
  </si>
  <si>
    <t xml:space="preserve">Открытый запрос предложений в электронной форме (с квалификационным отбором для отдельной закупки) </t>
  </si>
  <si>
    <t xml:space="preserve">Открытый запрос предложений в бумажной форме </t>
  </si>
  <si>
    <t xml:space="preserve">Открытый запрос предложений в бумажной форме (с квалификационным отбором для отдельной закупки) </t>
  </si>
  <si>
    <t xml:space="preserve">Открытый запрос предложений в электронной форме (по результатам квалификационного отбора для серии закупок) </t>
  </si>
  <si>
    <t xml:space="preserve">Открытый запрос предложений в бумажной форме (по результатам квалификационного отбора для серии закупок) </t>
  </si>
  <si>
    <t xml:space="preserve">Закрытый запрос предложений в электронной форме </t>
  </si>
  <si>
    <t xml:space="preserve">Закрытый запрос предложений в электронной форме (с квалификационным отбором для отдельной закупки) </t>
  </si>
  <si>
    <t xml:space="preserve">Закрытый запрос предложений в бумажной форме </t>
  </si>
  <si>
    <t xml:space="preserve">Закрытый запрос предложений в бумажной форме (с квалификационным отбором для отдельной закупки) </t>
  </si>
  <si>
    <t xml:space="preserve">Открытый запрос предложений в электронной форме двухэтапный </t>
  </si>
  <si>
    <t xml:space="preserve">Открытый запрос предложений в бумажной форме двухэтапный </t>
  </si>
  <si>
    <t xml:space="preserve">Закрытый запрос предложений в электронной форме двухэтапный </t>
  </si>
  <si>
    <t xml:space="preserve">Закрытый запрос предложений в бумажной форме двухэтапный </t>
  </si>
  <si>
    <t xml:space="preserve">Открытый запрос котировок в электронной форме </t>
  </si>
  <si>
    <t xml:space="preserve">Открытый запрос котировок в электронной форме (с квалификационным отбором для отдельной закупки) </t>
  </si>
  <si>
    <t xml:space="preserve">Открытый запрос котировок в бумажной форме </t>
  </si>
  <si>
    <t xml:space="preserve">Открытый запрос котировок в бумажной форме (с квалификационным отбором для отдельной закупки) </t>
  </si>
  <si>
    <t>Открытый запрос котировок в электронной форме (по результатам квалификационного отбора для серии закупок)</t>
  </si>
  <si>
    <t xml:space="preserve">Открытый запрос котировок в бумажной форме (по результатам квалификационного отбора для серии закупок) </t>
  </si>
  <si>
    <t xml:space="preserve">Закрытый запрос котировок в электронной форме </t>
  </si>
  <si>
    <t xml:space="preserve">Закрытый запрос котировок в электронной форме (с квалификационным отбором для отдельной закупки) </t>
  </si>
  <si>
    <t xml:space="preserve">Закрытый запрос котировок в бумажной форме </t>
  </si>
  <si>
    <t xml:space="preserve">Закрытый запрос котировок в бумажной форме (с квалификационным отбором для отдельной закупки) </t>
  </si>
  <si>
    <t xml:space="preserve">Квалификационный отбор для серии закупок в бумажной форме </t>
  </si>
  <si>
    <t xml:space="preserve">Квалификационный отбор для серии закупок в электронной форме </t>
  </si>
  <si>
    <t xml:space="preserve">Закупка у единственного поставщика (подрядчика, исполнителя) </t>
  </si>
  <si>
    <t>Аукцион в электронной форме, участниками которого могут быть только субъекты малого и среднего предпринимательства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</si>
  <si>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</si>
  <si>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Конкурс в электронной форме, участниками которого могут быть только субъекты малого и среднего предпринимательства</t>
  </si>
  <si>
    <t>Дата в формате ММ.ГГГГ</t>
  </si>
  <si>
    <t>Раздел. Наименование</t>
  </si>
  <si>
    <t>План закупки</t>
  </si>
  <si>
    <t>Закупки, не составляющие государственную тайну, но не подлежащие размещению в ЕИС</t>
  </si>
  <si>
    <t>Закупки, составляющие государственную тайну</t>
  </si>
  <si>
    <t>Закупки малого объема</t>
  </si>
  <si>
    <t>Закупки, информацию о которых заказчик вправе не размещать в ЕИС</t>
  </si>
  <si>
    <t>Долгосрочные позиции планов закупки за предыдущие периоды планирования</t>
  </si>
  <si>
    <t>Да</t>
  </si>
  <si>
    <t>Нет</t>
  </si>
  <si>
    <t>Раздел I  «План закупки»</t>
  </si>
  <si>
    <t>Текущий год</t>
  </si>
  <si>
    <t>позиция аннулирована да/нет</t>
  </si>
  <si>
    <t>АО "НПО АВТОМАТИКИ"</t>
  </si>
  <si>
    <t>620075, Свердловская обл, г Екатеринбург, ул Мамина-Сибиряка, дом 145</t>
  </si>
  <si>
    <t>(343)355-95-25</t>
  </si>
  <si>
    <t>avt@npoa.ru</t>
  </si>
  <si>
    <t>Объем финансового обеспечения закупки за счет субсидии предоставляемой в целях реализации национальных и федеральных проектов, а также комплексного плана модернизации и расширения магистральной  инфраструктуры</t>
  </si>
  <si>
    <t>Код целевой статьи расходов, код вида расходов</t>
  </si>
  <si>
    <t>нет</t>
  </si>
  <si>
    <t xml:space="preserve">7 </t>
  </si>
  <si>
    <t>Раздел об участии субъектов малого и среднего предпринимательства в закупке на второй и третий год реализации плана закупки</t>
  </si>
  <si>
    <t>январь 2025</t>
  </si>
  <si>
    <t>февраль 2025</t>
  </si>
  <si>
    <t>март 2025</t>
  </si>
  <si>
    <t>апрель 2025</t>
  </si>
  <si>
    <t>май 2025</t>
  </si>
  <si>
    <t>июнь 2025</t>
  </si>
  <si>
    <t>июль 2025</t>
  </si>
  <si>
    <t>август 2025</t>
  </si>
  <si>
    <t>сентябрь 2025</t>
  </si>
  <si>
    <t>октябрь 2025</t>
  </si>
  <si>
    <t>ноябрь 2025</t>
  </si>
  <si>
    <t>условная единица</t>
  </si>
  <si>
    <t>февраль 2023</t>
  </si>
  <si>
    <t>март 2023</t>
  </si>
  <si>
    <t>июнь 2023</t>
  </si>
  <si>
    <t>август 2023</t>
  </si>
  <si>
    <t>сентябрь 2023</t>
  </si>
  <si>
    <t>октябрь 2023</t>
  </si>
  <si>
    <t>ноябрь 2023</t>
  </si>
  <si>
    <t>декабрь 2023</t>
  </si>
  <si>
    <t>штука</t>
  </si>
  <si>
    <t>69.20</t>
  </si>
  <si>
    <t>69.20.10.000</t>
  </si>
  <si>
    <t>Аудит финансовой/бухгалтерской отчетности АО "НПО автоматики" за 2023г</t>
  </si>
  <si>
    <t>65000000000</t>
  </si>
  <si>
    <t>июнь 2024</t>
  </si>
  <si>
    <t>33.12</t>
  </si>
  <si>
    <t>33.12.16.000</t>
  </si>
  <si>
    <t>декабрь 2024</t>
  </si>
  <si>
    <t>49.32</t>
  </si>
  <si>
    <t>49.32.12.000</t>
  </si>
  <si>
    <t>Оказание услуг по аренде легковых автомобилей с оказанием услуг по управлению и технической эксплуатации (с экипажем) на космодроме "Байконур"</t>
  </si>
  <si>
    <t>Тысяча автомобиле- часов</t>
  </si>
  <si>
    <t>без объема</t>
  </si>
  <si>
    <t>55000000000</t>
  </si>
  <si>
    <t>г. Байконур</t>
  </si>
  <si>
    <t>Апрель 2023</t>
  </si>
  <si>
    <t>Апрель 2024</t>
  </si>
  <si>
    <t>Открытый запрос котировок в электронной форме</t>
  </si>
  <si>
    <t>да</t>
  </si>
  <si>
    <t>6.5</t>
  </si>
  <si>
    <t>Оказание услуг по аренде легковых автомобилей с оказанием услуг по управлению и технической эксплуатации (с экипажем) на космодроме "Плесецк"</t>
  </si>
  <si>
    <t>10000000000</t>
  </si>
  <si>
    <t>Архангельская обл.</t>
  </si>
  <si>
    <t>Октябрь 2023</t>
  </si>
  <si>
    <t>Октябрь 2024</t>
  </si>
  <si>
    <t>месяц</t>
  </si>
  <si>
    <t>80.20</t>
  </si>
  <si>
    <t>80.20.10.000</t>
  </si>
  <si>
    <t>Централизованная охрана объектов; Экстренный выезд наряда полиции; Охранно-пожарная сигнализация</t>
  </si>
  <si>
    <t>65.12</t>
  </si>
  <si>
    <t>65.12.12.000</t>
  </si>
  <si>
    <t>Услуги по добровольному медицинскому страхованию</t>
  </si>
  <si>
    <t>Июнь 2023</t>
  </si>
  <si>
    <t>10.82</t>
  </si>
  <si>
    <t>10.82.22.140</t>
  </si>
  <si>
    <t>Поставка новогодних подарков</t>
  </si>
  <si>
    <t>1 400</t>
  </si>
  <si>
    <t>Сентябрь 2023</t>
  </si>
  <si>
    <t>79.11;
79.11</t>
  </si>
  <si>
    <t>79.11.12.000;
79.11.12.000</t>
  </si>
  <si>
    <t xml:space="preserve">Приобретение авиа и железнодорожных билетов
</t>
  </si>
  <si>
    <t>без указания объема</t>
  </si>
  <si>
    <t>январь 2024</t>
  </si>
  <si>
    <t>октябрь 2024</t>
  </si>
  <si>
    <t>55.10</t>
  </si>
  <si>
    <t>55.10.10.000</t>
  </si>
  <si>
    <t xml:space="preserve">Услуги по бронированию гостиниц
</t>
  </si>
  <si>
    <t>86.10</t>
  </si>
  <si>
    <t>86.90.18.000</t>
  </si>
  <si>
    <t>Обязательное психиатрическое освидетельствование</t>
  </si>
  <si>
    <t>ноябрь 2024</t>
  </si>
  <si>
    <t>74.90</t>
  </si>
  <si>
    <t>74.90.19.190</t>
  </si>
  <si>
    <t>июль 2023</t>
  </si>
  <si>
    <t>74.90.12.120</t>
  </si>
  <si>
    <t xml:space="preserve">Проведение оценки 1 (Одной) обыкновенной акции в составе 100% пакета АО "НПО автоматики" </t>
  </si>
  <si>
    <t xml:space="preserve">единица </t>
  </si>
  <si>
    <t>единица</t>
  </si>
  <si>
    <t>апрель 2023</t>
  </si>
  <si>
    <t>май 2023</t>
  </si>
  <si>
    <t>26.30</t>
  </si>
  <si>
    <t>В соответствии с нормативными правовыми актами РФ</t>
  </si>
  <si>
    <t>53.20</t>
  </si>
  <si>
    <t>53.20.19.110</t>
  </si>
  <si>
    <t xml:space="preserve">Оказание услуг почтовой связи </t>
  </si>
  <si>
    <t>49.41</t>
  </si>
  <si>
    <t>49.41.19.900</t>
  </si>
  <si>
    <t>33.12.19.000</t>
  </si>
  <si>
    <t xml:space="preserve">Ремонт системы контрольно-измерительной тестера СБИС FORMULA HF2_x000D_
</t>
  </si>
  <si>
    <t>33.13</t>
  </si>
  <si>
    <t>33.13.11.000</t>
  </si>
  <si>
    <t>Проведение ремонта блока ИА-БР18 из стойки ИА-БС300</t>
  </si>
  <si>
    <t>33.12.29.900</t>
  </si>
  <si>
    <t>Фрезерный обрабатывающий центр с ЧПУ ВМС-1300</t>
  </si>
  <si>
    <t>33.12.22.000</t>
  </si>
  <si>
    <t xml:space="preserve">Техническое обслуживание  обрабатывающего центра , гильотинных ножниц , горизонтального обрабатывающего центра, вертикально-фрезерного с ЧПУ,листогибочного пресса , токарного станка 
</t>
  </si>
  <si>
    <t>33.13.19.000</t>
  </si>
  <si>
    <t xml:space="preserve">Диагностики,  ремонт и поверка калибратора давления
_x000D_
</t>
  </si>
  <si>
    <t>33.12.12.000</t>
  </si>
  <si>
    <t xml:space="preserve">Работы по техническому обслуживанию станков  в соответствии с перечнем оборудования и описанием ТО, номенклатуры  выполняемых работ_x000D_
</t>
  </si>
  <si>
    <t>Техническое обслуживание печей</t>
  </si>
  <si>
    <t>33.19</t>
  </si>
  <si>
    <t>33.19.10.000</t>
  </si>
  <si>
    <t>Техническое обслуживание ТПА Demag</t>
  </si>
  <si>
    <t xml:space="preserve">"Работы по техническому обслуживанию установки струйной отмывки ; автомата установки ПМИ ; системы отмывки печатных плат ; ремонтного центра ; ручного устройство трафаретной печати; полуавтомата установки компонентов; полуавтомата трафаретной печати; конвейерной печи конвекционного оплавления; автомата установки компонентов"_x000D_
_x000D_
_x000D_
_x000D_
_x000D_
</t>
  </si>
  <si>
    <t>Техническое обслуживание ТПА LGH,engel</t>
  </si>
  <si>
    <t xml:space="preserve">Работы по техническому обслуживанию: установки экспонирования; одношпиндельного сверильного станка XRC 
</t>
  </si>
  <si>
    <t>33.12.14.000</t>
  </si>
  <si>
    <t>32.99</t>
  </si>
  <si>
    <t xml:space="preserve"> штука</t>
  </si>
  <si>
    <t>22.19</t>
  </si>
  <si>
    <t>30</t>
  </si>
  <si>
    <t>26.20</t>
  </si>
  <si>
    <t>26.20.16.120</t>
  </si>
  <si>
    <t>1;1;1</t>
  </si>
  <si>
    <t>82.30</t>
  </si>
  <si>
    <t>62.01</t>
  </si>
  <si>
    <t>Московская область</t>
  </si>
  <si>
    <t>20.42</t>
  </si>
  <si>
    <t>20.42.15.150</t>
  </si>
  <si>
    <t>38.11</t>
  </si>
  <si>
    <t>38.11.29.000</t>
  </si>
  <si>
    <t>81.22</t>
  </si>
  <si>
    <t>81.22.12.000</t>
  </si>
  <si>
    <t>Оказание услуг по уборке помещений в соответствии со Спецификацией</t>
  </si>
  <si>
    <t>10.89</t>
  </si>
  <si>
    <t>10.89.19.231</t>
  </si>
  <si>
    <t>Поставка киселя</t>
  </si>
  <si>
    <t>26028</t>
  </si>
  <si>
    <t>38.32</t>
  </si>
  <si>
    <t>38.32.29.210</t>
  </si>
  <si>
    <t xml:space="preserve">Оказание услуг по приему отходов 1 и 2 класса опасности </t>
  </si>
  <si>
    <t>тонна</t>
  </si>
  <si>
    <t>22.23</t>
  </si>
  <si>
    <t>22.23.15.000</t>
  </si>
  <si>
    <t>Поставка линолеума</t>
  </si>
  <si>
    <t>4405</t>
  </si>
  <si>
    <t>25.72</t>
  </si>
  <si>
    <t>25.72.12.110</t>
  </si>
  <si>
    <t>Дверная фурнитура</t>
  </si>
  <si>
    <t>22</t>
  </si>
  <si>
    <t>38.22</t>
  </si>
  <si>
    <t>38.22.21.300</t>
  </si>
  <si>
    <t>Комплекс услуг по приему на долговременное хранение радиоизотопных извещателей дыма (РИД)</t>
  </si>
  <si>
    <t>180</t>
  </si>
  <si>
    <t>13.92;           
20.41;            
17.12;          
22.22 ;            
20.41;                   
22.19</t>
  </si>
  <si>
    <t>13.92.29.110;            
20.41.32.110;       
17.12.20.110;      
22.22.11.000;           
20.41.41.000;     
22.19.60.110</t>
  </si>
  <si>
    <t xml:space="preserve">Поставка моющих средств </t>
  </si>
  <si>
    <t xml:space="preserve">778              876              876               778                 796             715   </t>
  </si>
  <si>
    <t>упаковка;                             
условная единица;                              
условная единица;                        
упаковка;                    
 штуки;                            
пара</t>
  </si>
  <si>
    <t>150;           
2635;         
1150;            
670;             
15;       
96</t>
  </si>
  <si>
    <t>Оказание услуг по сервисному обслуживанию водоочистных установок</t>
  </si>
  <si>
    <t>1084</t>
  </si>
  <si>
    <t>май 2024</t>
  </si>
  <si>
    <t>Оказание транспортных услуг</t>
  </si>
  <si>
    <t>3598</t>
  </si>
  <si>
    <t>08.12;      17.29;    20.30;   20.30;    20.30 ;   20.30;    20.30 ;   22.21;     22.22;     22.23;   22.23;    22.29 ;   23.12;    23.51;     23.64;     23.91;     23.91;    23.99;     23.99;     25.11;    25.72;      25.73  ;    25.73;     25.93 ;   25.94;      25.94 ;   25.99 ;     26.51;     43.33</t>
  </si>
  <si>
    <t>08.12.12.160; 17.29.19.190; 20.30.11.130; 20.30.12.110; 20.30.21.130; 20.30.22.140; 20.30.22.220; 22.21.30.130; 22.22.11.190; 22.23.11.000; 22.23.19.000; 22.29.26.119; 23.12.11.290; 23.51.12.190; 23.64.10.120; 23.91.11.140; 23.91.12.110; 23.99.12.120; 23.99.19.112;   25.11.23.161;  25.72.14.190; 25.73.40.119; 25.73.40.290; 25.93.14.140; 25.94.11.190;  25.94.12.190; 25.99.29.190;  26.51.66.190; 43.33.29.110</t>
  </si>
  <si>
    <t xml:space="preserve">Поставка строительных материалов_x000D_
</t>
  </si>
  <si>
    <t xml:space="preserve">Штука;  Штука; Условная единица ;  Условная единица;  Условная единица ; Штука ;  Штука  ; Условная единица ;  Штука  ;  Условная единица ;  Штука ; Штука ; Условная единица    ; Условная единица ;  Штука ; Штука ; Кубический метр; Штука ;                    Упаковка; Штука  ; Штука;  Штука ; Штука ;Упаковка  ;Штука ;  Штука ; Условная единица ; Штука  ; Штука    </t>
  </si>
  <si>
    <t xml:space="preserve">200; 200; 400; 70;  2445 ; 20 ;  50  ;  113; 3000; 964,80;  3260  ; 10  ;  64   ; 978    ;10    ;100  ; 1   ; 50     ; 20 ; 10    ; 30    ; 90  ;43;  20 ;   54242;   5000 ; 165  ; 12    ;  53   </t>
  </si>
  <si>
    <t>Свердловская   обл</t>
  </si>
  <si>
    <t>килограмм</t>
  </si>
  <si>
    <t>20.59</t>
  </si>
  <si>
    <t>декабрь 2022</t>
  </si>
  <si>
    <t>21.20</t>
  </si>
  <si>
    <t>апрель 2024</t>
  </si>
  <si>
    <t>1200</t>
  </si>
  <si>
    <t>28.13</t>
  </si>
  <si>
    <t>28.13.21.190</t>
  </si>
  <si>
    <t>Поставка форвакуумного насоса ESVP 1000</t>
  </si>
  <si>
    <t>28.25</t>
  </si>
  <si>
    <t>28.25.14.119</t>
  </si>
  <si>
    <t>Поставка шкафа газобалонного ШГБ-2 А-Т1 (моносилан)</t>
  </si>
  <si>
    <t>28.13.21.112</t>
  </si>
  <si>
    <t>Поставка турбомолекулярного насоса KIKI CXF 250/2300</t>
  </si>
  <si>
    <t>28.99</t>
  </si>
  <si>
    <t>28.99.39.190</t>
  </si>
  <si>
    <t>Камера тепла-холода БСК-65/150-400 КТХ</t>
  </si>
  <si>
    <t>26.51</t>
  </si>
  <si>
    <t>26.51.70.120</t>
  </si>
  <si>
    <t>Калибратор давления Элемер-АКД-12К/172Е/А0</t>
  </si>
  <si>
    <t>26.70</t>
  </si>
  <si>
    <t>26.70.22.150</t>
  </si>
  <si>
    <t>Поставка микроскопов</t>
  </si>
  <si>
    <t>26.51.70.190</t>
  </si>
  <si>
    <t>Поставка грузопоршневого манометра МП 2500</t>
  </si>
  <si>
    <t>28.99.20.000</t>
  </si>
  <si>
    <t>Поставка комплекта оборудования для химического травления</t>
  </si>
  <si>
    <t>26.51.65.000</t>
  </si>
  <si>
    <t>Поставка АРМ ПСИ датчиков давления</t>
  </si>
  <si>
    <t xml:space="preserve">Автоматический гидравлический калибратор Альфапаскаль АГК </t>
  </si>
  <si>
    <t>Поставка АРМ юстировки тензопреобразователей</t>
  </si>
  <si>
    <t>Поставка АРМ ПСИ тензопреобразователей</t>
  </si>
  <si>
    <t>Поставка системы подготовки деионизованной воды</t>
  </si>
  <si>
    <t>26.51.66.190</t>
  </si>
  <si>
    <t>Поставка гелиевого течеискателя</t>
  </si>
  <si>
    <t>Поставка ультразвуковой установкиElmasonic xtra ST600H</t>
  </si>
  <si>
    <t>28.23</t>
  </si>
  <si>
    <t>28.23.26.000</t>
  </si>
  <si>
    <t>Поставка расходных  материалов и запасных частей для копировально-множительного оборудования</t>
  </si>
  <si>
    <t>без фиксированого объема</t>
  </si>
  <si>
    <t>Оказание услуг по техническому обслуживанию копировально-множительног оборудования</t>
  </si>
  <si>
    <t>час</t>
  </si>
  <si>
    <t>Поставка широкоформатного копировально-множительного лазерного аппарата</t>
  </si>
  <si>
    <t>2000</t>
  </si>
  <si>
    <t>45.20</t>
  </si>
  <si>
    <t>45.20.11.212</t>
  </si>
  <si>
    <t>Услуги по ремонту двигателей (кроме деталей электрооборудования, шин и кузовов)</t>
  </si>
  <si>
    <t>штука; штука</t>
  </si>
  <si>
    <t>0</t>
  </si>
  <si>
    <t>сентябрь 20232</t>
  </si>
  <si>
    <t>19.20; 
19.20</t>
  </si>
  <si>
    <t>19.20.21.100;
 19.20.21.300</t>
  </si>
  <si>
    <t>112; 
112</t>
  </si>
  <si>
    <t>литры;
 литры</t>
  </si>
  <si>
    <t>29 000      37 000</t>
  </si>
  <si>
    <t>4 600 000,00</t>
  </si>
  <si>
    <t>Июнь2024</t>
  </si>
  <si>
    <t>Поставка  моторного топлива</t>
  </si>
  <si>
    <t>25</t>
  </si>
  <si>
    <t>65.12.50.000</t>
  </si>
  <si>
    <t>71.12</t>
  </si>
  <si>
    <t>71.12.19.100</t>
  </si>
  <si>
    <t>Разработка документации для получения комплексного экологического разрешения (КЭР)</t>
  </si>
  <si>
    <t>71.20</t>
  </si>
  <si>
    <t>71.20.11.110</t>
  </si>
  <si>
    <t>Выполнение лабораторных исследований питьевой воды</t>
  </si>
  <si>
    <t>32.99.11.111</t>
  </si>
  <si>
    <t>Противогаз фильтрую-щий  ГП-7</t>
  </si>
  <si>
    <t>Сведловская область</t>
  </si>
  <si>
    <t>28.25.14.111</t>
  </si>
  <si>
    <t>71.20.19.130</t>
  </si>
  <si>
    <t>Проведение специальной оценки условий труда</t>
  </si>
  <si>
    <t>20</t>
  </si>
  <si>
    <t>86.90</t>
  </si>
  <si>
    <t>71.12.12.190</t>
  </si>
  <si>
    <t>Проектные работы (обследование зданий)</t>
  </si>
  <si>
    <t>43.34; 43.33</t>
  </si>
  <si>
    <t>43.34.10.110; 43.33.29.110</t>
  </si>
  <si>
    <t>Работы по ремонту помещений 3-й территорий по заявкам подразделений</t>
  </si>
  <si>
    <t>876; 876</t>
  </si>
  <si>
    <t>условная единица; условная единица</t>
  </si>
  <si>
    <t>1;          1</t>
  </si>
  <si>
    <t>43.91</t>
  </si>
  <si>
    <t>43.91.19.110</t>
  </si>
  <si>
    <t>Работы по ремонту металлических кровель и ремонту мягких кровель наплавляемыми материалами, 1-я территория, 3-я и 4-я территории</t>
  </si>
  <si>
    <t>43.31; 43.34</t>
  </si>
  <si>
    <t>43.31.10.110;  43.34.10.120</t>
  </si>
  <si>
    <t>Работы по ремонту фрагментов фасада административного здания  на 1-й территориии</t>
  </si>
  <si>
    <t>1; 1</t>
  </si>
  <si>
    <t>Работы по ремонту мягкой кровли производственных корпусов 3-й территории  полимерными материалами</t>
  </si>
  <si>
    <t>43.32</t>
  </si>
  <si>
    <t>43.32.10.110</t>
  </si>
  <si>
    <t>Работы по замене деревянных окон на конструкции из ПВХ-профиля, сервисное обслуживание окон</t>
  </si>
  <si>
    <t>43.99</t>
  </si>
  <si>
    <t>43.99.40.140</t>
  </si>
  <si>
    <t>Работы по ремонту строительных конструкций инженерных сооружений (колодцы, тепловые камеры, теплотрассы)</t>
  </si>
  <si>
    <t>43.32.10.130</t>
  </si>
  <si>
    <t>Работы по замене дверей, в том числе на противопожарные на 1-й и 3-й территориях</t>
  </si>
  <si>
    <t>82.30.12.000</t>
  </si>
  <si>
    <t xml:space="preserve"> Оказание услуг по участию в выставке (аренда площадей)</t>
  </si>
  <si>
    <t>Свердловская обл.</t>
  </si>
  <si>
    <t>101</t>
  </si>
  <si>
    <t xml:space="preserve"> Оказание услуг по участию в выставке (аренда площадей) </t>
  </si>
  <si>
    <t>Московская обл.</t>
  </si>
  <si>
    <t xml:space="preserve">Оказание услуг по  участию в выставке (аренда площадей со стандартной застройкой) </t>
  </si>
  <si>
    <t>г. Санкт-Петербург</t>
  </si>
  <si>
    <t>62.03</t>
  </si>
  <si>
    <t>62.03.12.120</t>
  </si>
  <si>
    <t>Оказание услуг по модернизации  сайта</t>
  </si>
  <si>
    <t>74.10;      43.99;             33.12</t>
  </si>
  <si>
    <t>74.10.11.000; 43.99.50.130; 33.12.19.000</t>
  </si>
  <si>
    <t>Оказание услуг по разработке дизайн проекта. Изготовление стенда, монтаж и демонтаж конструкций  для выставки "ИННОПРОМ 2023". Техническое сопровождение стенда</t>
  </si>
  <si>
    <t xml:space="preserve">778;   778;   778                              </t>
  </si>
  <si>
    <t xml:space="preserve"> услуга; услуга; услуга                              </t>
  </si>
  <si>
    <t>Оказание услуг по разработке дизайн проекта. Изготовление стенда, монтаж и демонтаж конструкций  для выставки. Техническое сопровождение стенда</t>
  </si>
  <si>
    <t>37.00</t>
  </si>
  <si>
    <t>37.00.11.150</t>
  </si>
  <si>
    <t xml:space="preserve">Техническое обслуживание трубопроводов канализации на 1, 3 территории </t>
  </si>
  <si>
    <t>809</t>
  </si>
  <si>
    <t>Техническое обслуживание и ремонт компрессоров высокого давления Sauer WP 4351 (ц.809)</t>
  </si>
  <si>
    <t>Плановое техническое обслуживание компрессоров низкого давления МСП-760, МП-710, ц.742, ц.755, НТК-730, ц.705</t>
  </si>
  <si>
    <t>43.22</t>
  </si>
  <si>
    <t>43.22.12.140</t>
  </si>
  <si>
    <t xml:space="preserve">Ремонт водогрейного котла ПТВМ-30М с заменой труб поверхностного нагрева </t>
  </si>
  <si>
    <t>сентябрь 2022</t>
  </si>
  <si>
    <t>71.12.17.000</t>
  </si>
  <si>
    <t>Разработка паспорта водного хозяйства 1-й территории</t>
  </si>
  <si>
    <t>84.25</t>
  </si>
  <si>
    <t>84.25.11.120</t>
  </si>
  <si>
    <t>Монтаж автоматической системы газового пожаротушения МСП-770</t>
  </si>
  <si>
    <t>Плановое техническое обслуживание компрессоров низкого давления ц. 809</t>
  </si>
  <si>
    <t>43.22.10.000</t>
  </si>
  <si>
    <t>Приобретение вытяжных  устройств  циклон   для МСП-710, цех  193 (2023)</t>
  </si>
  <si>
    <t>Техническое обслуживание климатических камер ДМ-24 (ц.705)</t>
  </si>
  <si>
    <t>43.22.12.190</t>
  </si>
  <si>
    <t>Монтаж узлов коммерческого учета тепла 1-ой территории г. Екатеринбург, ул. Мамина Сибиряка 145.</t>
  </si>
  <si>
    <t>33.12.18.000</t>
  </si>
  <si>
    <t xml:space="preserve">Сервисное обслуживание холодильного оборудования </t>
  </si>
  <si>
    <t>Ремонтные работы на канализационном коллекторе 3-ей территории, расположенной по адресу: г. Екатеринбург, ул. Начдива Васильева 1</t>
  </si>
  <si>
    <t>Техническое обслуживание климатических камер Votsch (МСП-760)</t>
  </si>
  <si>
    <t>Техническое обслуживание климатических камер SH, SU, PV, PHH (ц.705, НТК-730)</t>
  </si>
  <si>
    <t>Ремонтные работы на теплотрассе 1-ой территории, расположенной по адресу: г. Екатеринбург, ул. Луначарского от камер ТП-2, до ТП-1</t>
  </si>
  <si>
    <t>Проектирование резервного ввода ХВС 3-ей территории</t>
  </si>
  <si>
    <t>42.21</t>
  </si>
  <si>
    <t xml:space="preserve">Строительство комплекса очистных сооружений  для  очистки  ливневых  вод выпуск  № 4 предприятия по адресу Черкасская, 14 </t>
  </si>
  <si>
    <t>Сервисное обслуживание приточных систем и систем кондиционирования</t>
  </si>
  <si>
    <t>Проведение работ по очистке от иловых отложений и ремонту водоемов ( 3 и 4 тер.)</t>
  </si>
  <si>
    <t>Услуги по страхованию</t>
  </si>
  <si>
    <t>Монтажсистемы охлаждения компрессорного участка 3-ей территории</t>
  </si>
  <si>
    <t>Ремонт системы канализации в цокольном этаже МСЧ</t>
  </si>
  <si>
    <t>28.25.11.110</t>
  </si>
  <si>
    <t>Приобретение теплообменника для реконструкции теплопункта в корпусе 4 (2023г.)</t>
  </si>
  <si>
    <t xml:space="preserve"> Проектно-изыскательские работы по замене магистральных трубопроводов  отопления теплотрассы под дорогой Н. Васильева, 1 (2023г.)</t>
  </si>
  <si>
    <t>28.25.30.110</t>
  </si>
  <si>
    <t>Замена секций увлажнения на центральном кондиционере К1</t>
  </si>
  <si>
    <t xml:space="preserve">Техническое обслуживание установок  пожаротушения </t>
  </si>
  <si>
    <t xml:space="preserve">Замена теплоизоляции приточных воздуховодов от центральных кондиционеров в центральной вставке КД-9  </t>
  </si>
  <si>
    <t>Монтаж системы системы вентиляции склада №20</t>
  </si>
  <si>
    <t>Монтаж системы системы вентиляции закалочного бака БЗМ 8.20 МП 710</t>
  </si>
  <si>
    <t>42.21.22.130</t>
  </si>
  <si>
    <t>Комплектация, сборка и обвязка щита редуцирования сжатого воздуха высокого давления (ц. 809)</t>
  </si>
  <si>
    <t>86.90.15.000</t>
  </si>
  <si>
    <t xml:space="preserve">Услуги по проведению медицинских лабораторных исследований </t>
  </si>
  <si>
    <t>21.20.21.125</t>
  </si>
  <si>
    <t>Поставка иммунологических товаров и вакцины (против клещевого энцефалита)</t>
  </si>
  <si>
    <t>доза</t>
  </si>
  <si>
    <t>Поставка расходных материалов для клинико-диагностической лаборатории</t>
  </si>
  <si>
    <t>21.20.10.158</t>
  </si>
  <si>
    <t>Поставка дезинфицирующих и антисептических ср-в</t>
  </si>
  <si>
    <t>20.59.52.194</t>
  </si>
  <si>
    <t>Поставка реагентов для гематологических анализаторов</t>
  </si>
  <si>
    <t>Проведение лабораторных исследований на COVID-19</t>
  </si>
  <si>
    <t>22.19.71.190</t>
  </si>
  <si>
    <t>Поставка товаров из резины, латекса и полимера</t>
  </si>
  <si>
    <t>Приобретение перчаток медицинских диагностических</t>
  </si>
  <si>
    <t>пар</t>
  </si>
  <si>
    <t>796; 796</t>
  </si>
  <si>
    <t>26.20.40.190</t>
  </si>
  <si>
    <t>71.12.32.000</t>
  </si>
  <si>
    <t>71.12.40.120</t>
  </si>
  <si>
    <t>Оказание услуг по поверке и метрологическому обеспечению средств измерений</t>
  </si>
  <si>
    <t>Выполнение работ по техническому обслуживанию КИМ Global</t>
  </si>
  <si>
    <t>Оказание услуг по  аттестации КБЭ</t>
  </si>
  <si>
    <t>62.01.11.000</t>
  </si>
  <si>
    <t>Разработка и внедрение программного обеспечения «Автоматизированный сбор, регистрация и учет информации о несоответствиях (дефектах), выявленных на входном контроле, при производстве и эксплуатации изделий» (система «Управление качеством»)</t>
  </si>
  <si>
    <t>42.21.13.125</t>
  </si>
  <si>
    <t>61.90</t>
  </si>
  <si>
    <t>61.90.10.160</t>
  </si>
  <si>
    <t>Оказание услуг связи (ЦЭНКИ)</t>
  </si>
  <si>
    <t>58.29</t>
  </si>
  <si>
    <t>58.29.29.000</t>
  </si>
  <si>
    <t>Услуги по передаче неисключительных прав на программное обеспечение антивирусной защиты</t>
  </si>
  <si>
    <t>1850</t>
  </si>
  <si>
    <t>Приобретение лицензий СУБД Postgres Pro для 1С</t>
  </si>
  <si>
    <t>Внедрение 1С ERP                очередь 2</t>
  </si>
  <si>
    <t>26.20.40.120</t>
  </si>
  <si>
    <t>Приобретение расходных материалов</t>
  </si>
  <si>
    <t>Без фикси-рован-ного объема</t>
  </si>
  <si>
    <t xml:space="preserve">27.20; 26.30
</t>
  </si>
  <si>
    <t>27.20.23.190; 26.30.50.129</t>
  </si>
  <si>
    <t>Поставка резервных источников питания</t>
  </si>
  <si>
    <t>5; 2</t>
  </si>
  <si>
    <t xml:space="preserve">26.30; 27.32
</t>
  </si>
  <si>
    <t>26.30.60.110; 27.32.13.191</t>
  </si>
  <si>
    <t>Поставка оборудования и турникетов для реконструкции КПП</t>
  </si>
  <si>
    <t>796; 006</t>
  </si>
  <si>
    <t>штука; метр</t>
  </si>
  <si>
    <t>1; 500</t>
  </si>
  <si>
    <t>58.29.32.000</t>
  </si>
  <si>
    <t>Обновление IPS Search</t>
  </si>
  <si>
    <t xml:space="preserve">Внедрение системы управления проектной деятельностью на платформе в 1С </t>
  </si>
  <si>
    <t>Приобретение вычислительно-множетельной техники</t>
  </si>
  <si>
    <t>23.30; 23.30; 26.30; 26.30</t>
  </si>
  <si>
    <t>26.30.50.110; 26.30.50.119; 26.30.30.000; 26.30.11.120</t>
  </si>
  <si>
    <t>Поставка материалов и комплектующих для проведенияТО и ППР систем охранно-пожарной сигнализации</t>
  </si>
  <si>
    <t>796; 796; 796;   796</t>
  </si>
  <si>
    <t>штука; штука; штука; штука</t>
  </si>
  <si>
    <t>678; 547; 1085; 128</t>
  </si>
  <si>
    <t>62.02</t>
  </si>
  <si>
    <t>62.02.20.140</t>
  </si>
  <si>
    <t>Услуги по разработке технического задания по переводу кадрового учета в 1С:ЗУП</t>
  </si>
  <si>
    <t>26.30; 26.30; 27.31; 27.32</t>
  </si>
  <si>
    <t>26.30.50.120; 26.30.50.112; 27.31.12.120; 27.32.13.191</t>
  </si>
  <si>
    <t>Поставка оборудования и материалов для реконструкции  интерфейса RS-485 систем безопасности и узла сетей в к.2125.</t>
  </si>
  <si>
    <t>796; 796; 006;  006</t>
  </si>
  <si>
    <t>штука; штука; метр; метр</t>
  </si>
  <si>
    <t>34; 21; 2000; 2000</t>
  </si>
  <si>
    <t>Приобретение лицензий САПР DeltaDesign</t>
  </si>
  <si>
    <t xml:space="preserve">Услуги по сопровождению  программного продукта 1С:ERP </t>
  </si>
  <si>
    <t>Услуги по переводу программного продукта 1С:ERP до текущей версии обновления</t>
  </si>
  <si>
    <t>26.30; 27.32</t>
  </si>
  <si>
    <t>26.30.50.120; 27.32.13.191</t>
  </si>
  <si>
    <t>Поставка оборудования и материалов для реконструкции СПС и СОУЭ на 1 тер.</t>
  </si>
  <si>
    <t>Штука; метр</t>
  </si>
  <si>
    <t>168;
300</t>
  </si>
  <si>
    <t>Приобретение лицензий САПР Simln Tech</t>
  </si>
  <si>
    <t>26.30.50.120</t>
  </si>
  <si>
    <t xml:space="preserve">Поставка оборудования и материалов для реконструкции АПС и СОУЭ на 3 тер. 4 корп. 4 эт. </t>
  </si>
  <si>
    <t>2300</t>
  </si>
  <si>
    <t>Поставка материалов для оборудования запасных эвакуационных дверей устройством управления дистанционного открывания при пожаре начальником дежурного караула охраны (18 дверей) на 1 тер.</t>
  </si>
  <si>
    <t>54; 1000</t>
  </si>
  <si>
    <t>Приобретение лицензий САПР ТЕСИС Flow Vision</t>
  </si>
  <si>
    <t>Продление поддержки системы резервнго копирования</t>
  </si>
  <si>
    <t>63.99</t>
  </si>
  <si>
    <t>63.99.10.190</t>
  </si>
  <si>
    <t>Информационные услуги Консультант+</t>
  </si>
  <si>
    <t>73.12</t>
  </si>
  <si>
    <t>73.12.13.000</t>
  </si>
  <si>
    <t>Оказание информационных услуг</t>
  </si>
  <si>
    <t>20.16</t>
  </si>
  <si>
    <t>20.16.20.122</t>
  </si>
  <si>
    <t>Поставка пластика Bayblend</t>
  </si>
  <si>
    <t>14 500,00 евро</t>
  </si>
  <si>
    <t>20.14</t>
  </si>
  <si>
    <t>20.14.74.000</t>
  </si>
  <si>
    <t>Поставка спирта этилового</t>
  </si>
  <si>
    <t>литр</t>
  </si>
  <si>
    <t>16.24</t>
  </si>
  <si>
    <t>16.24.13.110</t>
  </si>
  <si>
    <t>Ящики деревянные</t>
  </si>
  <si>
    <t>16.24.13.190</t>
  </si>
  <si>
    <t>Тара деревянная прочая и ее части</t>
  </si>
  <si>
    <t>20.59.11.110</t>
  </si>
  <si>
    <t>Поставка фотошаблонов</t>
  </si>
  <si>
    <t>20.16.51.110</t>
  </si>
  <si>
    <t>Поставка полипропилена чистого</t>
  </si>
  <si>
    <t>10500</t>
  </si>
  <si>
    <t>20.16.30.190</t>
  </si>
  <si>
    <t>Поставка полипропилена вторичного</t>
  </si>
  <si>
    <t>10000</t>
  </si>
  <si>
    <t>20.16.40.130</t>
  </si>
  <si>
    <t>20.16.54.000</t>
  </si>
  <si>
    <t>Поставка полиамидов</t>
  </si>
  <si>
    <t>796;796;876;876;876;796;796;876;796;876;796;796;876;876;796;796;113;796;778;796;796;876;7964796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</si>
  <si>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Январь</t>
  </si>
  <si>
    <t xml:space="preserve">Январь 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</si>
  <si>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</si>
  <si>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</si>
  <si>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</si>
  <si>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</si>
  <si>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</si>
  <si>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</si>
  <si>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</si>
  <si>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</si>
  <si>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</si>
  <si>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</si>
  <si>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</si>
  <si>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Поставка фильтра поглотителя ФП-300</t>
  </si>
  <si>
    <t>План закупок товаров  (работ, услуг) на 2023 год</t>
  </si>
  <si>
    <t>21</t>
  </si>
  <si>
    <t>23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</si>
  <si>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</si>
  <si>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</si>
  <si>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</si>
  <si>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</si>
  <si>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</si>
  <si>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</si>
  <si>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</si>
  <si>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</si>
  <si>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</si>
  <si>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</si>
  <si>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</si>
  <si>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</si>
  <si>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</si>
  <si>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</si>
  <si>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</si>
  <si>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</si>
  <si>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</si>
  <si>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</si>
  <si>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</si>
  <si>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</si>
  <si>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</si>
  <si>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</si>
  <si>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</si>
  <si>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</si>
  <si>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</si>
  <si>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59</t>
  </si>
  <si>
    <t>64</t>
  </si>
  <si>
    <t>65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</si>
  <si>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</si>
  <si>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</si>
  <si>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</si>
  <si>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</si>
  <si>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</si>
  <si>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</si>
  <si>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</si>
  <si>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</si>
  <si>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</si>
  <si>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</si>
  <si>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</si>
  <si>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</si>
  <si>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</si>
  <si>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</si>
  <si>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</si>
  <si>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</si>
  <si>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</si>
  <si>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</si>
  <si>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</si>
  <si>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</si>
  <si>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</si>
  <si>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</si>
  <si>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</si>
  <si>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</si>
  <si>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</si>
  <si>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</si>
  <si>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</si>
  <si>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</si>
  <si>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</si>
  <si>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</si>
  <si>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</si>
  <si>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</si>
  <si>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</si>
  <si>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</si>
  <si>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</si>
  <si>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</si>
  <si>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</si>
  <si>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</si>
  <si>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117</t>
  </si>
  <si>
    <t>134</t>
  </si>
  <si>
    <t>155</t>
  </si>
  <si>
    <t>156</t>
  </si>
  <si>
    <t>157</t>
  </si>
  <si>
    <t>158</t>
  </si>
  <si>
    <t>164</t>
  </si>
  <si>
    <t>174</t>
  </si>
  <si>
    <t>Услуга</t>
  </si>
  <si>
    <t xml:space="preserve">Оказание услуг по геофизической аттестации контрольно-базовых элементов (зеркал)_x000D_
</t>
  </si>
  <si>
    <t>1617000</t>
  </si>
  <si>
    <t>Кибер Бэкап. Резервное копирование среды виртуализации</t>
  </si>
  <si>
    <t>Среда серверной  виртуализации ECP Veil, комплект</t>
  </si>
  <si>
    <t>49.39</t>
  </si>
  <si>
    <t xml:space="preserve">49.39.31.000 </t>
  </si>
  <si>
    <t>Оказание услуг по аренде автобусов с оказанием услуг по управлению и технической эксплуатации (с экипажем) на космодроме "Плесецк"</t>
  </si>
  <si>
    <t>Февраль 2024</t>
  </si>
  <si>
    <t xml:space="preserve">грамм
</t>
  </si>
  <si>
    <t>26.11</t>
  </si>
  <si>
    <t>26.11.40.190</t>
  </si>
  <si>
    <t>Поставка электрорадио изделий</t>
  </si>
  <si>
    <t>26.51.52.130</t>
  </si>
  <si>
    <t>Поставка грузопоршневого манометра</t>
  </si>
  <si>
    <t>1 439 780,00</t>
  </si>
  <si>
    <t>Поставка фильтров-поглотителей</t>
  </si>
  <si>
    <t>1 793 941,00</t>
  </si>
  <si>
    <t>27.51</t>
  </si>
  <si>
    <t>27.51.25.110</t>
  </si>
  <si>
    <t>Поставка нагревателей Process Technology</t>
  </si>
  <si>
    <t>1 430 550,00</t>
  </si>
  <si>
    <t>26.51.45.190</t>
  </si>
  <si>
    <t>Поставка измерительного оборудования</t>
  </si>
  <si>
    <t>2 880 300,00</t>
  </si>
  <si>
    <t>23.91</t>
  </si>
  <si>
    <t>23.91.11.140</t>
  </si>
  <si>
    <t>Поставка кругов эльборовых</t>
  </si>
  <si>
    <t>38</t>
  </si>
  <si>
    <t>1 229 712,00</t>
  </si>
  <si>
    <t>Поставка лицензий</t>
  </si>
  <si>
    <t>Обеспечение участия в выставке "Иннопром-2023"</t>
  </si>
  <si>
    <t>055; 796</t>
  </si>
  <si>
    <t>м2; шт</t>
  </si>
  <si>
    <t>143; 1</t>
  </si>
  <si>
    <t>Свердловская  область</t>
  </si>
  <si>
    <t xml:space="preserve">26.20 </t>
  </si>
  <si>
    <t>26.20.30.000</t>
  </si>
  <si>
    <t>Поставка серверного оборудования</t>
  </si>
  <si>
    <t>компл</t>
  </si>
  <si>
    <t xml:space="preserve">Комплексное обслуживание по приобретению авиабилетов и жд билетов
</t>
  </si>
  <si>
    <t xml:space="preserve">
14.12;
14.12;
14.12
</t>
  </si>
  <si>
    <t>14.12.30.130;
14.12.30.190;
14.12.30.150</t>
  </si>
  <si>
    <t xml:space="preserve">Поставка средств индивидуальной защиты (фартуки, нарукавники, перчатки, рукавицы)
</t>
  </si>
  <si>
    <t xml:space="preserve">
796;
715;
715
</t>
  </si>
  <si>
    <t xml:space="preserve">
штука;
пара;
пара
</t>
  </si>
  <si>
    <t>145;
18;
14866</t>
  </si>
  <si>
    <t>203</t>
  </si>
  <si>
    <t>204</t>
  </si>
  <si>
    <t>29.32</t>
  </si>
  <si>
    <t>29.32.30.390</t>
  </si>
  <si>
    <t>поставка подлокотников</t>
  </si>
  <si>
    <t>3000</t>
  </si>
  <si>
    <t>205</t>
  </si>
  <si>
    <t>27.33</t>
  </si>
  <si>
    <t>27.33.13.120</t>
  </si>
  <si>
    <t>поставка соединителей</t>
  </si>
  <si>
    <t>315</t>
  </si>
  <si>
    <t>26.20.40.110</t>
  </si>
  <si>
    <t>Поставка блока питания и сигнализации</t>
  </si>
  <si>
    <t>26.20;
27.12;
27.20</t>
  </si>
  <si>
    <t xml:space="preserve">26.20.40.110;
27.12.31.000;
27.20.23.190
</t>
  </si>
  <si>
    <t>Поставка электрооборудования</t>
  </si>
  <si>
    <t>796;
796;
796</t>
  </si>
  <si>
    <t>штука;
штука;
штука</t>
  </si>
  <si>
    <t>1;
1;
16</t>
  </si>
  <si>
    <t>208</t>
  </si>
  <si>
    <t xml:space="preserve">26.51;
27.90;
27.90
</t>
  </si>
  <si>
    <t xml:space="preserve">26.51.66.115;
27.90.40.190;
27.90.40.190
</t>
  </si>
  <si>
    <t>1;
1;
4</t>
  </si>
  <si>
    <t>27.11</t>
  </si>
  <si>
    <t>27.11.50.120</t>
  </si>
  <si>
    <t>Поставка частотного преобразователя</t>
  </si>
  <si>
    <t>210</t>
  </si>
  <si>
    <t>26.20.40.110;
27.12.31.000;
27.20.23.190</t>
  </si>
  <si>
    <t>211</t>
  </si>
  <si>
    <t>Поставка модуля порошкового пожаротушения</t>
  </si>
  <si>
    <t>24.41</t>
  </si>
  <si>
    <t>24.41.30.121</t>
  </si>
  <si>
    <t>Поставка Палладия двухлористого "Ч"</t>
  </si>
  <si>
    <t>грамм</t>
  </si>
  <si>
    <t>20.13.52.110;               20.13.52.110;             20.59.52.190;              20.59.52.199;               20.59.56.110;            20.59.56.110;          20.59.56.150</t>
  </si>
  <si>
    <t>Поставка химических материалов</t>
  </si>
  <si>
    <t>112;          166;      112;             166;      112;           166;         112</t>
  </si>
  <si>
    <t>литр;             килограмм;
литр;
килограмм;
литр;           килограмм;        литр</t>
  </si>
  <si>
    <t xml:space="preserve">7010;                 150;                   700;                    30;                    7512;                   610;                          312             </t>
  </si>
  <si>
    <t>24.10</t>
  </si>
  <si>
    <t>24.10.54.000</t>
  </si>
  <si>
    <t>Поставка листов стальных</t>
  </si>
  <si>
    <t>750</t>
  </si>
  <si>
    <t>Закупка у единственного поставщика (подрядчика, исполнителя)</t>
  </si>
  <si>
    <t xml:space="preserve"> 24.42.24.110</t>
  </si>
  <si>
    <t>Поставка алюминиевых плит и листа</t>
  </si>
  <si>
    <t>1361</t>
  </si>
  <si>
    <t>Поставка латунной проволоки</t>
  </si>
  <si>
    <t>752</t>
  </si>
  <si>
    <t>217</t>
  </si>
  <si>
    <t>35.23</t>
  </si>
  <si>
    <t>35.23.10.110</t>
  </si>
  <si>
    <t>Поставка и транспортировка газа</t>
  </si>
  <si>
    <t>тысяча кубических метров</t>
  </si>
  <si>
    <t>8700,00</t>
  </si>
  <si>
    <t xml:space="preserve">Оказание услуг по обращению с твердыми коммунальными отходами_x000D_
</t>
  </si>
  <si>
    <t>Кубический сантиметр;^миллилитр</t>
  </si>
  <si>
    <t xml:space="preserve">Приобретение ПО </t>
  </si>
  <si>
    <t>219</t>
  </si>
  <si>
    <t>Февраль 2023</t>
  </si>
  <si>
    <t>43.32; 43.33; 43.34</t>
  </si>
  <si>
    <t>43.32.10.130; 43.32.10.160; 43.33.10.100; 43.33.29.110; 43.34.10.110</t>
  </si>
  <si>
    <t>Работы по ремонту помещений на 5-м производственном этаже МСП-760, 3-й корпус, 3-я территория</t>
  </si>
  <si>
    <t>218</t>
  </si>
  <si>
    <t>26.30; 26.30</t>
  </si>
  <si>
    <t>26.30.11.120; 26.30.30.000</t>
  </si>
  <si>
    <t>Поставка SAN оборудования и комплектующих</t>
  </si>
  <si>
    <t>796;           796</t>
  </si>
  <si>
    <t>штука;          штука</t>
  </si>
  <si>
    <t>5; 101</t>
  </si>
  <si>
    <t>26.20.</t>
  </si>
  <si>
    <t>поставка компьютерной техники</t>
  </si>
  <si>
    <t>220</t>
  </si>
  <si>
    <t>25.99.</t>
  </si>
  <si>
    <t>25.99.29.190</t>
  </si>
  <si>
    <t>поставка металла</t>
  </si>
  <si>
    <t>6579</t>
  </si>
  <si>
    <t>24.20;
28.13</t>
  </si>
  <si>
    <t>24.20.40.000;
28.13.21.190</t>
  </si>
  <si>
    <t>Фитинги;
насос вакуумный</t>
  </si>
  <si>
    <t>796;
796</t>
  </si>
  <si>
    <t>штук;
штук</t>
  </si>
  <si>
    <t>18;
3</t>
  </si>
  <si>
    <t>876;876</t>
  </si>
  <si>
    <t>27.40;
27.90</t>
  </si>
  <si>
    <t>27.40.39.113;
27.90.40.190</t>
  </si>
  <si>
    <t>Поставка электротехнических изделий</t>
  </si>
  <si>
    <t>штука;
штука</t>
  </si>
  <si>
    <t>41;
3</t>
  </si>
  <si>
    <t xml:space="preserve">Ремонт и техническое обслуживание компрессора ЕКОМАК ЕКО75 сер. № 75451
</t>
  </si>
  <si>
    <t>26;51</t>
  </si>
  <si>
    <t>26.51.43.119</t>
  </si>
  <si>
    <t>Поставка ЭРИ ИП</t>
  </si>
  <si>
    <t>58200</t>
  </si>
  <si>
    <t>19 909 949,50
(291 550,00 USD)</t>
  </si>
  <si>
    <t>Поставка стеклотекстолита фольгированного FR-4, препрега</t>
  </si>
  <si>
    <t>20.30</t>
  </si>
  <si>
    <t>20.30.12.150</t>
  </si>
  <si>
    <t>Поставка герметика Анатерм 1У</t>
  </si>
  <si>
    <t>Поставка пластика LUPOY</t>
  </si>
  <si>
    <t>225</t>
  </si>
  <si>
    <t>229</t>
  </si>
  <si>
    <t>85.42.</t>
  </si>
  <si>
    <t>85.42.19.900</t>
  </si>
  <si>
    <t>Обучение (повышение квалификации)</t>
  </si>
  <si>
    <t>человек</t>
  </si>
  <si>
    <t>79.11.11.000;
79.11.12.000</t>
  </si>
  <si>
    <t>24.42</t>
  </si>
  <si>
    <t>25.93</t>
  </si>
  <si>
    <t>25.93.15.110</t>
  </si>
  <si>
    <t>25.73;
25.73</t>
  </si>
  <si>
    <t>25.73.40.162;
25.73.40.112</t>
  </si>
  <si>
    <t>Поставка инструмента для печатных плат</t>
  </si>
  <si>
    <t>6500;
2000</t>
  </si>
  <si>
    <t>28.21</t>
  </si>
  <si>
    <t>28.21.12.000</t>
  </si>
  <si>
    <t>Поставка камеры тепла-холода</t>
  </si>
  <si>
    <t>1 702 700,00</t>
  </si>
  <si>
    <t>поставка электрорадиоизделий</t>
  </si>
  <si>
    <t>27.33.</t>
  </si>
  <si>
    <t>27.33.13.120.</t>
  </si>
  <si>
    <t xml:space="preserve">
14.12;
14.12;
15.20
</t>
  </si>
  <si>
    <t>14.12.30.132;
14.12.30.131;
15.20.32.190</t>
  </si>
  <si>
    <t xml:space="preserve">Поставка технологических халатов, технологической обуви
</t>
  </si>
  <si>
    <t xml:space="preserve">
796;
796;
715
</t>
  </si>
  <si>
    <t xml:space="preserve">
штука;
штука;
пара
</t>
  </si>
  <si>
    <t>100;
67;
197</t>
  </si>
  <si>
    <t>26.20:
27.32</t>
  </si>
  <si>
    <t>26.20.11.110;
27.32.13.133</t>
  </si>
  <si>
    <t>поставка панельного компьютера, конвертера</t>
  </si>
  <si>
    <t>1;
1</t>
  </si>
  <si>
    <t>240</t>
  </si>
  <si>
    <t>36.00</t>
  </si>
  <si>
    <t>36.00.20.130</t>
  </si>
  <si>
    <t>Холодное водоснабжение и водоотведение</t>
  </si>
  <si>
    <t>м3</t>
  </si>
  <si>
    <t>27.32;
27.32</t>
  </si>
  <si>
    <t>27.32.13.192;  27.32.13.132</t>
  </si>
  <si>
    <t>Поставка кабельно проводниковой продукции</t>
  </si>
  <si>
    <t>27.90</t>
  </si>
  <si>
    <t>27.90.40.190</t>
  </si>
  <si>
    <t>Поставка сетевого фильтра КВАЗАР Ф-160Р</t>
  </si>
  <si>
    <t>Ремонт и ТО компрессора Ceccato CSA 15</t>
  </si>
  <si>
    <t>Плановое ТО компрессоров низкого давления</t>
  </si>
  <si>
    <t>999 736,67</t>
  </si>
  <si>
    <t>Техническое обслуживание компрессора Atlas Copсo G 200</t>
  </si>
  <si>
    <t>1 012 430,00</t>
  </si>
  <si>
    <t xml:space="preserve">43.22.11.110 </t>
  </si>
  <si>
    <t>Выполнение работ по устройству врезки водопровода в городскую магистраль водоснабжения</t>
  </si>
  <si>
    <t>у.е</t>
  </si>
  <si>
    <t>134143,57</t>
  </si>
  <si>
    <t>без фиксированного объёма</t>
  </si>
  <si>
    <t>291 560 000,00
(4 000 000 USD)</t>
  </si>
  <si>
    <t xml:space="preserve">Поставка дерматологических средств индивидуальной защиты </t>
  </si>
  <si>
    <t>31000</t>
  </si>
  <si>
    <t>13.96;
13.96</t>
  </si>
  <si>
    <t>13.96.16.190;
13.96.16.190</t>
  </si>
  <si>
    <t>796;
625</t>
  </si>
  <si>
    <t>штука;
лист</t>
  </si>
  <si>
    <t>750
90</t>
  </si>
  <si>
    <t>73050</t>
  </si>
  <si>
    <t>244</t>
  </si>
  <si>
    <t>26.20;26.20</t>
  </si>
  <si>
    <t>26.20.18.000;
26.20.18.000</t>
  </si>
  <si>
    <t>Поставка МФУ</t>
  </si>
  <si>
    <t>Поставка преобразователя частоты</t>
  </si>
  <si>
    <t>28.13;
28.29</t>
  </si>
  <si>
    <t>28.13.32.120;
28.29.12.190</t>
  </si>
  <si>
    <t>Набор сервисный;
картриджи фильтров</t>
  </si>
  <si>
    <t>1;
2</t>
  </si>
  <si>
    <t>26.51.52.110</t>
  </si>
  <si>
    <t>Поставка РРГ-12</t>
  </si>
  <si>
    <t>штук</t>
  </si>
  <si>
    <t>Комплектующие для МТУ-03КЗ (ЭРИ)</t>
  </si>
  <si>
    <t>45819</t>
  </si>
  <si>
    <t>март 20023</t>
  </si>
  <si>
    <t>53763</t>
  </si>
  <si>
    <t>26.20.21.110</t>
  </si>
  <si>
    <t>Поставка модуля DPS110-1</t>
  </si>
  <si>
    <t xml:space="preserve">21.20; 21.20; 21.20; 21.20; 32.50; 32.50; 32.50 </t>
  </si>
  <si>
    <t>21.20.23.110; 21.20.23.110; 21.20.23.110; 21.20.23.110; 32.50.13.110; 32.50.13.190; 32.50.13.190</t>
  </si>
  <si>
    <t>778; 796; 704; 112; 778; 796; 778</t>
  </si>
  <si>
    <t xml:space="preserve">упак;      штука;      набор;      литр;        упак;                   штука;                       упак </t>
  </si>
  <si>
    <t>161;           7;             69;       0,7;                     108;               34760;               4</t>
  </si>
  <si>
    <t>71.12.39.113</t>
  </si>
  <si>
    <t>Отбор и химический анализ проб атмосферного воздуха на границе СЗЗ</t>
  </si>
  <si>
    <t>82.30 82.30</t>
  </si>
  <si>
    <t>82.30.12.000 82.30.12.000</t>
  </si>
  <si>
    <t>14; 4</t>
  </si>
  <si>
    <t>3 968 668,40</t>
  </si>
  <si>
    <t>43.21.10.110; 43.22.11.120; 43.22.12.120; 43.29.11.130</t>
  </si>
  <si>
    <t>Работы по ремонту помещения №П2804, расположенного на 2-м этаже пристроя к 8-му блоку, 1-я территория</t>
  </si>
  <si>
    <t>Предоставление выделенного канала связи</t>
  </si>
  <si>
    <t>усл. единица</t>
  </si>
  <si>
    <t>859000</t>
  </si>
  <si>
    <t>Проведения работ по восстановлению работоспособности сверлильно-фрезерного станка</t>
  </si>
  <si>
    <t>24.42.11.120</t>
  </si>
  <si>
    <t>06.20.
19.20.
20.11.
20.11.
20.11.
20.11.
20.11.
20.14.
20.15.</t>
  </si>
  <si>
    <t>06.20.10.131;
19.20.31.110;
20.11.11.121;
20.11.11.131;
20.11.11.140;
20.11.11.150;
20.11.12.110;
20.14.11.126;
20.15.10.130</t>
  </si>
  <si>
    <t xml:space="preserve">Поставка технических газов </t>
  </si>
  <si>
    <t>113;
166;
113;
113;
166;
113;
166;
166;
166</t>
  </si>
  <si>
    <t>метр куб. ;
килограмм;
метр куб. ;
метр куб. ;
килограмм;
метр куб. ;
килограмм;
килограмм;
килограмм</t>
  </si>
  <si>
    <t>1923,60;
582,00;
1674,00;
131;
32100;
837,90;
336;
44;
40</t>
  </si>
  <si>
    <t>декабрь 2025</t>
  </si>
  <si>
    <t>17.12</t>
  </si>
  <si>
    <t>17.12.14.110</t>
  </si>
  <si>
    <t>Поставка офисной бумаги</t>
  </si>
  <si>
    <t>728</t>
  </si>
  <si>
    <t>пачка</t>
  </si>
  <si>
    <t>3500</t>
  </si>
  <si>
    <t>796;796</t>
  </si>
  <si>
    <t>штука;штука</t>
  </si>
  <si>
    <t>20.13;          20.13;          20.13;                  20.14;               20.15;               20.15</t>
  </si>
  <si>
    <t>20.13.24.122;                  20.13.25.111;                20.13.43.110;               20.14.22.113;                20.15.10.110;                  20.15.31.000</t>
  </si>
  <si>
    <t>166;           166;          166;         166;          166;       166</t>
  </si>
  <si>
    <t>килограмм; килограмм;       килограмм;          килограмм;         килограмм; килограмм</t>
  </si>
  <si>
    <t>560;                   2000;                  175;                         70;                        300;                         50</t>
  </si>
  <si>
    <t>19.20</t>
  </si>
  <si>
    <t>19.20.29.130</t>
  </si>
  <si>
    <t>Поставка масла И-12А</t>
  </si>
  <si>
    <t xml:space="preserve">штука
</t>
  </si>
  <si>
    <t>259</t>
  </si>
  <si>
    <t>19.20.29.170</t>
  </si>
  <si>
    <t>Поставка гидронол В20</t>
  </si>
  <si>
    <t>20.59.52.190</t>
  </si>
  <si>
    <t xml:space="preserve"> Поставка METALSORB FZ </t>
  </si>
  <si>
    <t>2 750</t>
  </si>
  <si>
    <t>261</t>
  </si>
  <si>
    <t>1405920</t>
  </si>
  <si>
    <t>1 086 015,32 долларов</t>
  </si>
  <si>
    <t>262</t>
  </si>
  <si>
    <t>25.72.</t>
  </si>
  <si>
    <t>25.72.14.120</t>
  </si>
  <si>
    <t>поставка петель</t>
  </si>
  <si>
    <t>5600</t>
  </si>
  <si>
    <t>169704</t>
  </si>
  <si>
    <t>Поставка армлена и армамида</t>
  </si>
  <si>
    <t>27000</t>
  </si>
  <si>
    <t>006;006</t>
  </si>
  <si>
    <t>метр; метр</t>
  </si>
  <si>
    <t>92,00;                   904 000,00</t>
  </si>
  <si>
    <t>Алюминий сырьевой (силумин в чушках АК12пч ГОСт 1583-93)</t>
  </si>
  <si>
    <t>кг</t>
  </si>
  <si>
    <t>521.</t>
  </si>
  <si>
    <t>21.20.10.133</t>
  </si>
  <si>
    <t>Приобретение препаратов железа</t>
  </si>
  <si>
    <t>упак</t>
  </si>
  <si>
    <t>265</t>
  </si>
  <si>
    <t>Гостиничные услуги (ПАО "РКК "Энергия" г. Мирный) космодром Плесецк</t>
  </si>
  <si>
    <t>сутки</t>
  </si>
  <si>
    <t>1344</t>
  </si>
  <si>
    <t>март 2024</t>
  </si>
  <si>
    <t>266</t>
  </si>
  <si>
    <t>Гостиничные услуги (гостиница "Амур" г. Циолковский) Космодром Восточный</t>
  </si>
  <si>
    <t>1302</t>
  </si>
  <si>
    <t>267</t>
  </si>
  <si>
    <t>Гостиничные услуги (ГУП "БайконурГрандСервис" г. Байконур)</t>
  </si>
  <si>
    <t>1106</t>
  </si>
  <si>
    <t>268</t>
  </si>
  <si>
    <t>26.51;
27.90</t>
  </si>
  <si>
    <t>26.51.66.115;
27.90.40.190</t>
  </si>
  <si>
    <t>1;
5</t>
  </si>
  <si>
    <t>269</t>
  </si>
  <si>
    <t xml:space="preserve">Ремонт водогрейного котла ПТВМ-30М с заменой экранных труб поверхностного нагрева, коллектора, змеевиков. </t>
  </si>
  <si>
    <t>26.30.12.000</t>
  </si>
  <si>
    <t>Проектор OPTOMA EH200ST</t>
  </si>
  <si>
    <t>28.13.31.110</t>
  </si>
  <si>
    <t>Корпус насоса</t>
  </si>
  <si>
    <t>610 441,04</t>
  </si>
  <si>
    <t>272</t>
  </si>
  <si>
    <t>17.12;
17.12</t>
  </si>
  <si>
    <t>17.12.14.112;
17.12.14.112</t>
  </si>
  <si>
    <t>Поставка офсетной бумаги</t>
  </si>
  <si>
    <t>796;
166</t>
  </si>
  <si>
    <t>штука;
килограмм</t>
  </si>
  <si>
    <t>1210;
1000</t>
  </si>
  <si>
    <t>41.20</t>
  </si>
  <si>
    <t>41.20.40.900</t>
  </si>
  <si>
    <t>выполнение работ строительного подряда</t>
  </si>
  <si>
    <t>усл.ед.</t>
  </si>
  <si>
    <t>1000</t>
  </si>
  <si>
    <t>20.13; 20.13;             20.59;      20.59;       20.59;        20.59;   20.59</t>
  </si>
  <si>
    <t>Комплектующие (запасные части) насосов</t>
  </si>
  <si>
    <t>1 370 860,80</t>
  </si>
  <si>
    <t>17.12.</t>
  </si>
  <si>
    <t>400</t>
  </si>
  <si>
    <t>43.21; 43.22; 43.22; 43.29</t>
  </si>
  <si>
    <t>876; 876; 876; 876</t>
  </si>
  <si>
    <t>условная единица; условная единица; условная единица; условная единица</t>
  </si>
  <si>
    <t>апрель 2026</t>
  </si>
  <si>
    <t>276</t>
  </si>
  <si>
    <t>20.13.52.110;                           20.59.52.190;              20.59.52.190;               20.59.52.199;            20.59.56.110;          20.59.56.110;           20.59.56.150</t>
  </si>
  <si>
    <t>112;                112;             166;      112;           112;         112;   112</t>
  </si>
  <si>
    <t>литр;             
литр;
килограмм;
литр;                    литр;                килограмм;         литр</t>
  </si>
  <si>
    <t xml:space="preserve">6935;                 770;                  30;                    30;                    7512;                   760;                          312             </t>
  </si>
  <si>
    <t>4,211</t>
  </si>
  <si>
    <t>277</t>
  </si>
  <si>
    <t>43.29</t>
  </si>
  <si>
    <t>43.29.19.110</t>
  </si>
  <si>
    <t>Поставка и установка лифтового оборудования</t>
  </si>
  <si>
    <t>278</t>
  </si>
  <si>
    <t>20.14.74.140</t>
  </si>
  <si>
    <t>декалитр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</si>
</sst>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###&quot; &quot;###&quot; &quot;##0"/>
    <numFmt numFmtId="165" formatCode="[$-419]mmmm\ yyyy;@"/>
  </numFmts>
  <fonts count="30" x14ac:knownFonts="1">
    <font>
      <sz val="8"/>
      <color rgb="FF000000"/>
      <name val="Tahoma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6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100"/>
      <name val="Times New Roman"/>
      <family val="1"/>
      <charset val="204"/>
    </font>
    <font>
      <b/>
      <sz val="7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name val="Arial Cyr"/>
      <charset val="204"/>
    </font>
    <font>
      <b/>
      <sz val="28"/>
      <color rgb="FF000000"/>
      <name val="Times New Roman"/>
      <family val="1"/>
      <charset val="204"/>
    </font>
    <font>
      <sz val="48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48"/>
      <name val="Arial Cyr"/>
      <charset val="204"/>
    </font>
    <font>
      <sz val="28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1"/>
    <xf numFmtId="0" fontId="9" fillId="0" borderId="1"/>
    <xf numFmtId="0" fontId="3" fillId="0" borderId="1"/>
  </cellStyleXfs>
  <cellXfs count="108"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0" fillId="0" borderId="0" xfId="0" applyNumberFormat="1"/>
    <xf numFmtId="0" fontId="1" fillId="0" borderId="0" xfId="0" applyFont="1" applyFill="1" applyAlignment="1" applyProtection="1">
      <alignment horizontal="left" vertical="top" wrapText="1"/>
    </xf>
    <xf numFmtId="49" fontId="1" fillId="0" borderId="0" xfId="0" applyNumberFormat="1" applyFont="1" applyFill="1" applyAlignment="1" applyProtection="1">
      <alignment horizontal="left" vertical="top" wrapText="1"/>
    </xf>
    <xf numFmtId="4" fontId="1" fillId="0" borderId="0" xfId="0" applyNumberFormat="1" applyFont="1" applyFill="1" applyAlignment="1" applyProtection="1">
      <alignment horizontal="left" vertical="top" wrapText="1"/>
    </xf>
    <xf numFmtId="3" fontId="1" fillId="0" borderId="0" xfId="0" applyNumberFormat="1" applyFont="1" applyFill="1" applyAlignment="1" applyProtection="1">
      <alignment horizontal="left" vertical="top" wrapText="1"/>
    </xf>
    <xf numFmtId="164" fontId="1" fillId="0" borderId="0" xfId="0" applyNumberFormat="1" applyFont="1" applyFill="1" applyAlignment="1" applyProtection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9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49" fontId="1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3" fontId="1" fillId="0" borderId="0" xfId="0" applyNumberFormat="1" applyFont="1" applyFill="1"/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 vertical="top"/>
    </xf>
    <xf numFmtId="0" fontId="21" fillId="0" borderId="8" xfId="0" applyFont="1" applyFill="1" applyBorder="1" applyAlignment="1">
      <alignment horizontal="center" vertical="top"/>
    </xf>
    <xf numFmtId="0" fontId="20" fillId="0" borderId="0" xfId="0" applyFont="1" applyFill="1" applyAlignment="1" applyProtection="1">
      <alignment horizontal="left" vertical="top" wrapText="1"/>
    </xf>
    <xf numFmtId="0" fontId="23" fillId="0" borderId="18" xfId="0" applyNumberFormat="1" applyFont="1" applyFill="1" applyBorder="1" applyAlignment="1">
      <alignment vertical="top"/>
    </xf>
    <xf numFmtId="0" fontId="23" fillId="0" borderId="8" xfId="0" applyNumberFormat="1" applyFont="1" applyFill="1" applyBorder="1" applyAlignment="1">
      <alignment vertical="top"/>
    </xf>
    <xf numFmtId="49" fontId="23" fillId="0" borderId="8" xfId="0" applyNumberFormat="1" applyFont="1" applyFill="1" applyBorder="1" applyAlignment="1">
      <alignment horizontal="center" vertical="top"/>
    </xf>
    <xf numFmtId="0" fontId="23" fillId="0" borderId="8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left" wrapText="1"/>
    </xf>
    <xf numFmtId="0" fontId="24" fillId="0" borderId="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top" wrapText="1"/>
    </xf>
    <xf numFmtId="3" fontId="27" fillId="0" borderId="11" xfId="0" applyNumberFormat="1" applyFont="1" applyFill="1" applyBorder="1" applyAlignment="1" applyProtection="1">
      <alignment horizontal="center" vertical="center" wrapText="1"/>
    </xf>
    <xf numFmtId="4" fontId="27" fillId="0" borderId="11" xfId="0" applyNumberFormat="1" applyFont="1" applyFill="1" applyBorder="1" applyAlignment="1" applyProtection="1">
      <alignment horizontal="center" vertical="center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164" fontId="27" fillId="0" borderId="11" xfId="0" applyNumberFormat="1" applyFont="1" applyFill="1" applyBorder="1" applyAlignment="1" applyProtection="1">
      <alignment horizontal="center" vertical="center" wrapText="1"/>
    </xf>
    <xf numFmtId="4" fontId="27" fillId="0" borderId="11" xfId="0" applyNumberFormat="1" applyFont="1" applyFill="1" applyBorder="1" applyAlignment="1" applyProtection="1">
      <alignment horizontal="center" vertical="center" wrapText="1"/>
    </xf>
    <xf numFmtId="165" fontId="27" fillId="0" borderId="11" xfId="0" applyNumberFormat="1" applyFont="1" applyFill="1" applyBorder="1" applyAlignment="1" applyProtection="1">
      <alignment horizontal="center" vertical="center" wrapText="1"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3" fontId="27" fillId="0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</xf>
    <xf numFmtId="0" fontId="1" fillId="5" borderId="0" xfId="0" applyFont="1" applyFill="1" applyAlignment="1" applyProtection="1">
      <alignment horizontal="left" vertical="top" wrapText="1"/>
    </xf>
    <xf numFmtId="0" fontId="29" fillId="4" borderId="0" xfId="0" applyFont="1" applyFill="1" applyAlignment="1" applyProtection="1">
      <alignment horizontal="left" vertical="top" wrapText="1"/>
    </xf>
    <xf numFmtId="0" fontId="1" fillId="4" borderId="0" xfId="0" applyFont="1" applyFill="1" applyAlignment="1" applyProtection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center" wrapText="1"/>
    </xf>
    <xf numFmtId="3" fontId="28" fillId="0" borderId="11" xfId="0" applyNumberFormat="1" applyFont="1" applyFill="1" applyBorder="1" applyAlignment="1" applyProtection="1">
      <alignment horizontal="center" vertical="center"/>
      <protection locked="0"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5 2" xfId="3"/>
  </cellStyles>
  <dxfs count="0"/>
  <tableStyles count="0" defaultTableStyle="TableStyleMedium9" defaultPivotStyle="PivotStyleLight16"/>
  <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tapovaOA\AppData\Local\Microsoft\Windows\INetCache\Content.Outlook\I2OODGH5\420\2020\820%20&#1056;&#1072;&#1089;&#1096;&#1080;&#1088;&#1077;&#1085;&#1085;&#1099;&#1081;%20&#1087;&#1083;&#1072;&#1085;%20&#1079;&#1072;&#1082;&#1091;&#1087;&#1082;&#1080;%20&#1090;&#1086;&#1074;&#1072;&#1088;&#1086;&#1074;%20(&#1088;&#1072;&#1073;&#1086;&#1090;%20&#1091;&#1089;&#1083;&#1091;&#1075;)%20&#1085;&#1072;%202020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nicynana\AppData\Roaming\1C\1cv8\4e1d7ef9-122f-45c2-becd-be6a0a0dcdfc\dd070ecb-d4e2-488e-bd02-00145a210e92\App\&#1055;&#1083;&#1072;&#1085;%20&#1079;&#1072;&#1082;&#1091;&#1087;&#1082;&#1080;%20&#1086;&#1090;&#1076;&#1077;&#1083;&#1072;%20820%20&#1085;&#1072;%202022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55;&#1047;%202022-&#1085;&#1072;&#1095;&#1072;&#1083;&#1086;%20&#1075;&#1086;&#1076;&#1072;\&#1055;&#1088;&#1080;&#1083;&#1086;&#1078;&#1077;&#1085;&#1080;&#1077;%20&#8470;%201%20&#1082;%20&#1087;&#1088;&#1080;&#1082;&#1072;&#1079;&#1091;%20(%20I,%20IV,%20V%20&#1088;&#1072;&#1079;&#1076;&#1077;&#1083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Справочник1"/>
      <sheetName val="Справочник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Справочник1"/>
      <sheetName val="Справочник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Справочник1"/>
      <sheetName val="Справочник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t@npoa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09"/>
  <sheetViews>
    <sheetView tabSelected="1" view="pageBreakPreview" zoomScale="40" zoomScaleNormal="41" zoomScaleSheetLayoutView="40" workbookViewId="0">
      <selection activeCell="I21" sqref="I21"/>
    </sheetView>
  </sheetViews>
  <sheetFormatPr defaultColWidth="9.33203125" defaultRowHeight="11.25" x14ac:dyDescent="0.15"/>
  <cols>
    <col min="1" max="1" width="36.5" style="10" customWidth="1"/>
    <col min="2" max="2" width="28" style="8" customWidth="1"/>
    <col min="3" max="3" width="39.6640625" style="8" customWidth="1"/>
    <col min="4" max="4" width="101" style="8" customWidth="1"/>
    <col min="5" max="5" width="57.33203125" style="8" customWidth="1"/>
    <col min="6" max="6" width="26" style="8" customWidth="1"/>
    <col min="7" max="7" width="59" style="8" customWidth="1"/>
    <col min="8" max="8" width="41.6640625" style="8" customWidth="1"/>
    <col min="9" max="9" width="55.5" style="11" customWidth="1"/>
    <col min="10" max="10" width="50.1640625" style="8" customWidth="1"/>
    <col min="11" max="11" width="40.83203125" style="9" customWidth="1"/>
    <col min="12" max="12" width="43.5" style="9" customWidth="1"/>
    <col min="13" max="13" width="18" style="9" customWidth="1"/>
    <col min="14" max="14" width="12" style="9" customWidth="1"/>
    <col min="15" max="15" width="13.83203125" style="9" customWidth="1"/>
    <col min="16" max="16" width="33.6640625" style="7" customWidth="1"/>
    <col min="17" max="17" width="44.83203125" style="7" customWidth="1"/>
    <col min="18" max="18" width="54.5" style="7" customWidth="1"/>
    <col min="19" max="19" width="28" style="7" customWidth="1"/>
    <col min="20" max="20" width="43.5" style="7" customWidth="1"/>
    <col min="21" max="21" width="31.83203125" style="7" customWidth="1"/>
    <col min="22" max="22" width="24.5" style="7" customWidth="1"/>
    <col min="23" max="23" width="37.5" style="7" customWidth="1"/>
    <col min="24" max="24" width="31.33203125" style="7" customWidth="1"/>
    <col min="25" max="25" width="35.1640625" style="7" customWidth="1"/>
    <col min="26" max="26" width="47.6640625" style="7" customWidth="1"/>
    <col min="27" max="27" width="40.33203125" style="7" customWidth="1"/>
    <col min="28" max="28" width="36" style="11" customWidth="1"/>
    <col min="29" max="29" width="27.5" style="11" customWidth="1"/>
    <col min="30" max="16384" width="9.33203125" style="7"/>
  </cols>
  <sheetData>
    <row r="1" spans="1:37" s="1" customFormat="1" ht="18.7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5"/>
      <c r="Y1" s="75"/>
      <c r="Z1" s="75"/>
      <c r="AA1" s="75"/>
      <c r="AB1" s="75"/>
      <c r="AC1" s="2"/>
      <c r="AD1" s="2"/>
      <c r="AE1" s="2"/>
      <c r="AF1" s="2"/>
      <c r="AG1" s="2"/>
      <c r="AH1" s="2"/>
      <c r="AI1" s="2"/>
      <c r="AJ1" s="2"/>
      <c r="AK1" s="2"/>
    </row>
    <row r="2" spans="1:37" s="1" customFormat="1" ht="18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7"/>
      <c r="Y2" s="77"/>
      <c r="Z2" s="77"/>
      <c r="AA2" s="77"/>
      <c r="AB2" s="77"/>
      <c r="AC2" s="77"/>
      <c r="AD2" s="2"/>
      <c r="AE2" s="2"/>
      <c r="AF2" s="2"/>
      <c r="AG2" s="2"/>
      <c r="AH2" s="2"/>
      <c r="AI2" s="2"/>
      <c r="AJ2" s="2"/>
      <c r="AK2" s="2"/>
    </row>
    <row r="3" spans="1:37" s="1" customFormat="1" ht="89.25" customHeight="1" x14ac:dyDescent="0.15">
      <c r="A3" s="76" t="s">
        <v>1521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24"/>
      <c r="U3" s="24"/>
      <c r="X3" s="77"/>
      <c r="Y3" s="77"/>
      <c r="Z3" s="77"/>
      <c r="AA3" s="77"/>
      <c r="AB3" s="77"/>
      <c r="AC3" s="77"/>
    </row>
    <row r="4" spans="1:37" s="15" customFormat="1" ht="4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37" s="15" customFormat="1" ht="57" customHeight="1" x14ac:dyDescent="0.15">
      <c r="A5" s="105" t="s">
        <v>16</v>
      </c>
      <c r="B5" s="106"/>
      <c r="C5" s="106"/>
      <c r="D5" s="107"/>
      <c r="E5" s="105" t="s">
        <v>1061</v>
      </c>
      <c r="F5" s="106"/>
      <c r="G5" s="106"/>
      <c r="H5" s="106"/>
      <c r="I5" s="106"/>
      <c r="J5" s="106"/>
      <c r="K5" s="107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31"/>
      <c r="X5" s="71"/>
      <c r="Y5" s="71"/>
      <c r="Z5" s="71"/>
      <c r="AA5" s="71"/>
      <c r="AB5" s="71"/>
      <c r="AC5" s="31"/>
    </row>
    <row r="6" spans="1:37" s="15" customFormat="1" ht="52.5" customHeight="1" x14ac:dyDescent="0.15">
      <c r="A6" s="105" t="s">
        <v>17</v>
      </c>
      <c r="B6" s="106"/>
      <c r="C6" s="106"/>
      <c r="D6" s="107"/>
      <c r="E6" s="105" t="s">
        <v>1062</v>
      </c>
      <c r="F6" s="106"/>
      <c r="G6" s="106"/>
      <c r="H6" s="106"/>
      <c r="I6" s="106"/>
      <c r="J6" s="106"/>
      <c r="K6" s="107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  <c r="W6" s="31"/>
      <c r="X6" s="31"/>
      <c r="Y6" s="31"/>
      <c r="Z6" s="31"/>
      <c r="AA6" s="31"/>
      <c r="AB6" s="31"/>
      <c r="AC6" s="31"/>
    </row>
    <row r="7" spans="1:37" s="15" customFormat="1" ht="47.25" customHeight="1" x14ac:dyDescent="0.15">
      <c r="A7" s="105" t="s">
        <v>18</v>
      </c>
      <c r="B7" s="106"/>
      <c r="C7" s="106"/>
      <c r="D7" s="107"/>
      <c r="E7" s="105" t="s">
        <v>1063</v>
      </c>
      <c r="F7" s="106"/>
      <c r="G7" s="106"/>
      <c r="H7" s="106"/>
      <c r="I7" s="106"/>
      <c r="J7" s="106"/>
      <c r="K7" s="107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  <c r="W7" s="31"/>
      <c r="X7" s="31"/>
      <c r="Y7" s="31"/>
      <c r="Z7" s="31"/>
      <c r="AA7" s="31"/>
      <c r="AB7" s="31"/>
      <c r="AC7" s="31"/>
    </row>
    <row r="8" spans="1:37" s="15" customFormat="1" ht="60.75" customHeight="1" x14ac:dyDescent="0.15">
      <c r="A8" s="105" t="s">
        <v>19</v>
      </c>
      <c r="B8" s="106"/>
      <c r="C8" s="106"/>
      <c r="D8" s="107"/>
      <c r="E8" s="105" t="s">
        <v>1064</v>
      </c>
      <c r="F8" s="106"/>
      <c r="G8" s="106"/>
      <c r="H8" s="106"/>
      <c r="I8" s="106"/>
      <c r="J8" s="106"/>
      <c r="K8" s="107"/>
      <c r="L8" s="30"/>
      <c r="M8" s="30"/>
      <c r="N8" s="30"/>
      <c r="O8" s="30"/>
      <c r="P8" s="30"/>
      <c r="Q8" s="30"/>
      <c r="R8" s="30"/>
      <c r="S8" s="30"/>
      <c r="T8" s="30"/>
      <c r="U8" s="30"/>
      <c r="V8" s="31"/>
      <c r="W8" s="31"/>
      <c r="X8" s="31"/>
      <c r="Y8" s="31"/>
      <c r="Z8" s="31"/>
      <c r="AA8" s="31"/>
      <c r="AB8" s="31"/>
      <c r="AC8" s="31"/>
    </row>
    <row r="9" spans="1:37" s="15" customFormat="1" ht="52.5" customHeight="1" x14ac:dyDescent="0.15">
      <c r="A9" s="105" t="s">
        <v>20</v>
      </c>
      <c r="B9" s="106"/>
      <c r="C9" s="106"/>
      <c r="D9" s="107"/>
      <c r="E9" s="105">
        <v>6685066917</v>
      </c>
      <c r="F9" s="106"/>
      <c r="G9" s="106"/>
      <c r="H9" s="106"/>
      <c r="I9" s="106"/>
      <c r="J9" s="106"/>
      <c r="K9" s="107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31"/>
      <c r="X9" s="31"/>
      <c r="Y9" s="31"/>
      <c r="Z9" s="31"/>
      <c r="AA9" s="31"/>
      <c r="AB9" s="31"/>
      <c r="AC9" s="31"/>
    </row>
    <row r="10" spans="1:37" s="15" customFormat="1" ht="45.75" customHeight="1" x14ac:dyDescent="0.15">
      <c r="A10" s="105" t="s">
        <v>21</v>
      </c>
      <c r="B10" s="106"/>
      <c r="C10" s="106"/>
      <c r="D10" s="107"/>
      <c r="E10" s="105">
        <v>668501001</v>
      </c>
      <c r="F10" s="106"/>
      <c r="G10" s="106"/>
      <c r="H10" s="106"/>
      <c r="I10" s="106"/>
      <c r="J10" s="106"/>
      <c r="K10" s="107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31"/>
      <c r="X10" s="31"/>
      <c r="Y10" s="31"/>
      <c r="Z10" s="31"/>
      <c r="AA10" s="31"/>
      <c r="AB10" s="31"/>
      <c r="AC10" s="31"/>
    </row>
    <row r="11" spans="1:37" s="15" customFormat="1" ht="54" customHeight="1" x14ac:dyDescent="0.15">
      <c r="A11" s="105" t="s">
        <v>22</v>
      </c>
      <c r="B11" s="106"/>
      <c r="C11" s="106"/>
      <c r="D11" s="107"/>
      <c r="E11" s="105">
        <v>65000000000</v>
      </c>
      <c r="F11" s="106"/>
      <c r="G11" s="106"/>
      <c r="H11" s="106"/>
      <c r="I11" s="106"/>
      <c r="J11" s="106"/>
      <c r="K11" s="107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1"/>
      <c r="X11" s="31"/>
      <c r="Y11" s="31"/>
      <c r="Z11" s="31"/>
      <c r="AA11" s="31"/>
      <c r="AB11" s="31"/>
      <c r="AC11" s="31"/>
    </row>
    <row r="12" spans="1:37" s="1" customFormat="1" ht="53.25" customHeight="1" x14ac:dyDescent="0.15">
      <c r="A12" s="72" t="s">
        <v>23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30"/>
      <c r="AA12" s="30"/>
      <c r="AB12" s="30"/>
      <c r="AC12" s="30"/>
    </row>
    <row r="13" spans="1:37" s="1" customFormat="1" ht="110.25" customHeight="1" x14ac:dyDescent="0.15">
      <c r="A13" s="83" t="s">
        <v>0</v>
      </c>
      <c r="B13" s="83" t="s">
        <v>1</v>
      </c>
      <c r="C13" s="83" t="s">
        <v>2</v>
      </c>
      <c r="D13" s="84" t="s">
        <v>3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83" t="s">
        <v>8</v>
      </c>
      <c r="S13" s="83" t="s">
        <v>9</v>
      </c>
      <c r="T13" s="83" t="s">
        <v>1065</v>
      </c>
      <c r="U13" s="83" t="s">
        <v>1066</v>
      </c>
      <c r="V13" s="83" t="s">
        <v>24</v>
      </c>
      <c r="W13" s="83" t="s">
        <v>53</v>
      </c>
      <c r="X13" s="83" t="s">
        <v>52</v>
      </c>
      <c r="Y13" s="83" t="s">
        <v>56</v>
      </c>
      <c r="Z13" s="83" t="s">
        <v>57</v>
      </c>
      <c r="AA13" s="83" t="s">
        <v>55</v>
      </c>
      <c r="AB13" s="83" t="s">
        <v>54</v>
      </c>
      <c r="AC13" s="87" t="s">
        <v>1060</v>
      </c>
    </row>
    <row r="14" spans="1:37" s="1" customFormat="1" ht="104.25" customHeight="1" x14ac:dyDescent="0.15">
      <c r="A14" s="88"/>
      <c r="B14" s="88"/>
      <c r="C14" s="88"/>
      <c r="D14" s="83" t="s">
        <v>4</v>
      </c>
      <c r="E14" s="83" t="s">
        <v>14</v>
      </c>
      <c r="F14" s="84" t="s">
        <v>5</v>
      </c>
      <c r="G14" s="86"/>
      <c r="H14" s="83" t="s">
        <v>15</v>
      </c>
      <c r="I14" s="89" t="s">
        <v>6</v>
      </c>
      <c r="J14" s="90"/>
      <c r="K14" s="83" t="s">
        <v>51</v>
      </c>
      <c r="L14" s="89" t="s">
        <v>26</v>
      </c>
      <c r="M14" s="91"/>
      <c r="N14" s="91"/>
      <c r="O14" s="90"/>
      <c r="P14" s="91" t="s">
        <v>7</v>
      </c>
      <c r="Q14" s="90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92"/>
    </row>
    <row r="15" spans="1:37" s="1" customFormat="1" ht="108.75" customHeight="1" x14ac:dyDescent="0.15">
      <c r="A15" s="88"/>
      <c r="B15" s="88"/>
      <c r="C15" s="88"/>
      <c r="D15" s="88"/>
      <c r="E15" s="88"/>
      <c r="F15" s="83" t="s">
        <v>11</v>
      </c>
      <c r="G15" s="83" t="s">
        <v>10</v>
      </c>
      <c r="H15" s="88"/>
      <c r="I15" s="93"/>
      <c r="J15" s="94"/>
      <c r="K15" s="88"/>
      <c r="L15" s="83" t="s">
        <v>31</v>
      </c>
      <c r="M15" s="84" t="s">
        <v>30</v>
      </c>
      <c r="N15" s="95"/>
      <c r="O15" s="96" t="s">
        <v>27</v>
      </c>
      <c r="P15" s="97"/>
      <c r="Q15" s="94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92"/>
    </row>
    <row r="16" spans="1:37" s="1" customFormat="1" ht="409.6" customHeight="1" x14ac:dyDescent="0.15">
      <c r="A16" s="98"/>
      <c r="B16" s="98"/>
      <c r="C16" s="98"/>
      <c r="D16" s="98"/>
      <c r="E16" s="98"/>
      <c r="F16" s="98"/>
      <c r="G16" s="98"/>
      <c r="H16" s="98"/>
      <c r="I16" s="99" t="s">
        <v>12</v>
      </c>
      <c r="J16" s="99" t="s">
        <v>10</v>
      </c>
      <c r="K16" s="98"/>
      <c r="L16" s="98"/>
      <c r="M16" s="100" t="s">
        <v>28</v>
      </c>
      <c r="N16" s="101" t="s">
        <v>29</v>
      </c>
      <c r="O16" s="102"/>
      <c r="P16" s="103" t="s">
        <v>50</v>
      </c>
      <c r="Q16" s="99" t="s">
        <v>25</v>
      </c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104"/>
    </row>
    <row r="17" spans="1:30" s="1" customFormat="1" ht="48" customHeight="1" x14ac:dyDescent="0.15">
      <c r="A17" s="64" t="s">
        <v>13</v>
      </c>
      <c r="B17" s="64" t="s">
        <v>32</v>
      </c>
      <c r="C17" s="64" t="s">
        <v>33</v>
      </c>
      <c r="D17" s="64" t="s">
        <v>34</v>
      </c>
      <c r="E17" s="64" t="s">
        <v>35</v>
      </c>
      <c r="F17" s="64" t="s">
        <v>36</v>
      </c>
      <c r="G17" s="64" t="s">
        <v>37</v>
      </c>
      <c r="H17" s="64" t="s">
        <v>38</v>
      </c>
      <c r="I17" s="64" t="s">
        <v>39</v>
      </c>
      <c r="J17" s="64" t="s">
        <v>40</v>
      </c>
      <c r="K17" s="64" t="s">
        <v>41</v>
      </c>
      <c r="L17" s="64" t="s">
        <v>42</v>
      </c>
      <c r="M17" s="64" t="s">
        <v>43</v>
      </c>
      <c r="N17" s="64" t="s">
        <v>44</v>
      </c>
      <c r="O17" s="64" t="s">
        <v>45</v>
      </c>
      <c r="P17" s="64" t="s">
        <v>46</v>
      </c>
      <c r="Q17" s="64" t="s">
        <v>47</v>
      </c>
      <c r="R17" s="64" t="s">
        <v>48</v>
      </c>
      <c r="S17" s="64" t="s">
        <v>49</v>
      </c>
      <c r="T17" s="64">
        <v>20</v>
      </c>
      <c r="U17" s="64">
        <v>21</v>
      </c>
      <c r="V17" s="64">
        <v>22</v>
      </c>
      <c r="W17" s="64">
        <v>23</v>
      </c>
      <c r="X17" s="64">
        <v>24</v>
      </c>
      <c r="Y17" s="64">
        <v>25</v>
      </c>
      <c r="Z17" s="64">
        <v>26</v>
      </c>
      <c r="AA17" s="64">
        <v>27</v>
      </c>
      <c r="AB17" s="65">
        <v>28</v>
      </c>
      <c r="AC17" s="65">
        <v>29</v>
      </c>
    </row>
    <row r="18" spans="1:30" s="22" customFormat="1" ht="71.25" customHeight="1" x14ac:dyDescent="0.1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 t="s">
        <v>1058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/>
    </row>
    <row r="19" spans="1:30" s="23" customFormat="1" ht="63" customHeight="1" x14ac:dyDescent="0.15">
      <c r="A19" s="40" t="s">
        <v>1507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 t="s">
        <v>1508</v>
      </c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30" s="23" customFormat="1" ht="56.25" customHeight="1" x14ac:dyDescent="0.15">
      <c r="A20" s="40" t="s">
        <v>1507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3" t="s">
        <v>1509</v>
      </c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30" s="67" customFormat="1" ht="237.75" customHeight="1" x14ac:dyDescent="0.15">
      <c r="A21" s="59" t="s">
        <v>1522</v>
      </c>
      <c r="B21" s="60" t="s">
        <v>1191</v>
      </c>
      <c r="C21" s="60" t="s">
        <v>1192</v>
      </c>
      <c r="D21" s="60" t="s">
        <v>1700</v>
      </c>
      <c r="E21" s="60" t="s">
        <v>60</v>
      </c>
      <c r="F21" s="60" t="s">
        <v>175</v>
      </c>
      <c r="G21" s="60" t="s">
        <v>1701</v>
      </c>
      <c r="H21" s="60">
        <v>4444.32</v>
      </c>
      <c r="I21" s="61">
        <v>65000000000</v>
      </c>
      <c r="J21" s="60" t="s">
        <v>59</v>
      </c>
      <c r="K21" s="54">
        <v>2837853.87</v>
      </c>
      <c r="L21" s="54">
        <v>2837853.87</v>
      </c>
      <c r="M21" s="54" t="s">
        <v>1281</v>
      </c>
      <c r="N21" s="54" t="s">
        <v>1281</v>
      </c>
      <c r="O21" s="54" t="s">
        <v>1281</v>
      </c>
      <c r="P21" s="60" t="s">
        <v>1082</v>
      </c>
      <c r="Q21" s="60" t="s">
        <v>1098</v>
      </c>
      <c r="R21" s="60" t="s">
        <v>1044</v>
      </c>
      <c r="S21" s="60" t="s">
        <v>1057</v>
      </c>
      <c r="T21" s="60" t="s">
        <v>1057</v>
      </c>
      <c r="U21" s="60" t="s">
        <v>1057</v>
      </c>
      <c r="V21" s="62" t="s">
        <v>1057</v>
      </c>
      <c r="W21" s="60" t="s">
        <v>1057</v>
      </c>
      <c r="X21" s="60" t="s">
        <v>1057</v>
      </c>
      <c r="Y21" s="62" t="s">
        <v>1057</v>
      </c>
      <c r="Z21" s="62" t="s">
        <v>1057</v>
      </c>
      <c r="AA21" s="62" t="s">
        <v>1057</v>
      </c>
      <c r="AB21" s="61" t="s">
        <v>1057</v>
      </c>
      <c r="AC21" s="61" t="s">
        <v>1057</v>
      </c>
    </row>
    <row r="22" spans="1:30" ht="338.25" customHeight="1" x14ac:dyDescent="0.15">
      <c r="A22" s="59" t="s">
        <v>1211</v>
      </c>
      <c r="B22" s="60" t="s">
        <v>1193</v>
      </c>
      <c r="C22" s="60" t="s">
        <v>1194</v>
      </c>
      <c r="D22" s="60" t="s">
        <v>1195</v>
      </c>
      <c r="E22" s="60" t="s">
        <v>60</v>
      </c>
      <c r="F22" s="60">
        <v>81</v>
      </c>
      <c r="G22" s="60" t="s">
        <v>120</v>
      </c>
      <c r="H22" s="60" t="s">
        <v>1795</v>
      </c>
      <c r="I22" s="61">
        <v>65000000000</v>
      </c>
      <c r="J22" s="60" t="s">
        <v>59</v>
      </c>
      <c r="K22" s="54">
        <v>8181492.1100000003</v>
      </c>
      <c r="L22" s="54">
        <v>8181492.1100000003</v>
      </c>
      <c r="M22" s="54" t="s">
        <v>1281</v>
      </c>
      <c r="N22" s="54" t="s">
        <v>1281</v>
      </c>
      <c r="O22" s="54" t="s">
        <v>1281</v>
      </c>
      <c r="P22" s="60" t="s">
        <v>1082</v>
      </c>
      <c r="Q22" s="60" t="s">
        <v>1089</v>
      </c>
      <c r="R22" s="60" t="s">
        <v>1032</v>
      </c>
      <c r="S22" s="60" t="s">
        <v>1056</v>
      </c>
      <c r="T22" s="60" t="s">
        <v>1057</v>
      </c>
      <c r="U22" s="60" t="s">
        <v>1057</v>
      </c>
      <c r="V22" s="62" t="s">
        <v>1057</v>
      </c>
      <c r="W22" s="60" t="s">
        <v>1057</v>
      </c>
      <c r="X22" s="60" t="s">
        <v>1057</v>
      </c>
      <c r="Y22" s="62" t="s">
        <v>1057</v>
      </c>
      <c r="Z22" s="62" t="s">
        <v>1057</v>
      </c>
      <c r="AA22" s="62" t="s">
        <v>1057</v>
      </c>
      <c r="AB22" s="61" t="s">
        <v>1057</v>
      </c>
      <c r="AC22" s="61" t="s">
        <v>1057</v>
      </c>
    </row>
    <row r="23" spans="1:30" s="66" customFormat="1" ht="276.75" customHeight="1" x14ac:dyDescent="0.15">
      <c r="A23" s="59" t="s">
        <v>1527</v>
      </c>
      <c r="B23" s="60" t="s">
        <v>1096</v>
      </c>
      <c r="C23" s="60" t="s">
        <v>1097</v>
      </c>
      <c r="D23" s="60" t="s">
        <v>1273</v>
      </c>
      <c r="E23" s="60" t="s">
        <v>60</v>
      </c>
      <c r="F23" s="60" t="s">
        <v>519</v>
      </c>
      <c r="G23" s="60" t="s">
        <v>1274</v>
      </c>
      <c r="H23" s="60" t="s">
        <v>1272</v>
      </c>
      <c r="I23" s="61">
        <v>65000000000</v>
      </c>
      <c r="J23" s="60" t="s">
        <v>59</v>
      </c>
      <c r="K23" s="54">
        <v>200000</v>
      </c>
      <c r="L23" s="54">
        <v>200000</v>
      </c>
      <c r="M23" s="54">
        <v>0</v>
      </c>
      <c r="N23" s="54">
        <v>0</v>
      </c>
      <c r="O23" s="54">
        <v>0</v>
      </c>
      <c r="P23" s="60" t="s">
        <v>1082</v>
      </c>
      <c r="Q23" s="60" t="s">
        <v>1089</v>
      </c>
      <c r="R23" s="60" t="s">
        <v>1018</v>
      </c>
      <c r="S23" s="60" t="s">
        <v>1056</v>
      </c>
      <c r="T23" s="60" t="s">
        <v>1057</v>
      </c>
      <c r="U23" s="60" t="s">
        <v>1057</v>
      </c>
      <c r="V23" s="62" t="s">
        <v>1057</v>
      </c>
      <c r="W23" s="60" t="s">
        <v>1057</v>
      </c>
      <c r="X23" s="60" t="s">
        <v>1057</v>
      </c>
      <c r="Y23" s="62" t="s">
        <v>1057</v>
      </c>
      <c r="Z23" s="62" t="s">
        <v>1057</v>
      </c>
      <c r="AA23" s="62" t="s">
        <v>1057</v>
      </c>
      <c r="AB23" s="61" t="s">
        <v>1057</v>
      </c>
      <c r="AC23" s="61" t="s">
        <v>1109</v>
      </c>
    </row>
    <row r="24" spans="1:30" s="67" customFormat="1" ht="294.75" customHeight="1" x14ac:dyDescent="0.15">
      <c r="A24" s="59" t="s">
        <v>1528</v>
      </c>
      <c r="B24" s="60" t="s">
        <v>1186</v>
      </c>
      <c r="C24" s="60" t="s">
        <v>1331</v>
      </c>
      <c r="D24" s="60" t="s">
        <v>1332</v>
      </c>
      <c r="E24" s="60" t="s">
        <v>60</v>
      </c>
      <c r="F24" s="60" t="s">
        <v>823</v>
      </c>
      <c r="G24" s="60" t="s">
        <v>1081</v>
      </c>
      <c r="H24" s="60" t="s">
        <v>13</v>
      </c>
      <c r="I24" s="61">
        <v>65000000000</v>
      </c>
      <c r="J24" s="60" t="s">
        <v>1333</v>
      </c>
      <c r="K24" s="54">
        <v>3000000</v>
      </c>
      <c r="L24" s="54">
        <v>3000000</v>
      </c>
      <c r="M24" s="54">
        <v>0</v>
      </c>
      <c r="N24" s="54">
        <v>0</v>
      </c>
      <c r="O24" s="54">
        <v>0</v>
      </c>
      <c r="P24" s="60" t="s">
        <v>1082</v>
      </c>
      <c r="Q24" s="60" t="s">
        <v>1144</v>
      </c>
      <c r="R24" s="60" t="s">
        <v>1044</v>
      </c>
      <c r="S24" s="60" t="s">
        <v>1057</v>
      </c>
      <c r="T24" s="60" t="s">
        <v>1057</v>
      </c>
      <c r="U24" s="60" t="s">
        <v>1057</v>
      </c>
      <c r="V24" s="62" t="s">
        <v>1057</v>
      </c>
      <c r="W24" s="60" t="s">
        <v>1067</v>
      </c>
      <c r="X24" s="60" t="s">
        <v>1057</v>
      </c>
      <c r="Y24" s="62" t="s">
        <v>1057</v>
      </c>
      <c r="Z24" s="62" t="s">
        <v>1057</v>
      </c>
      <c r="AA24" s="62" t="s">
        <v>1057</v>
      </c>
      <c r="AB24" s="61" t="s">
        <v>1057</v>
      </c>
      <c r="AC24" s="61" t="s">
        <v>1057</v>
      </c>
    </row>
    <row r="25" spans="1:30" ht="231" customHeight="1" x14ac:dyDescent="0.15">
      <c r="A25" s="59" t="s">
        <v>1537</v>
      </c>
      <c r="B25" s="60" t="s">
        <v>1490</v>
      </c>
      <c r="C25" s="60" t="s">
        <v>1493</v>
      </c>
      <c r="D25" s="60" t="s">
        <v>1494</v>
      </c>
      <c r="E25" s="60" t="s">
        <v>60</v>
      </c>
      <c r="F25" s="60" t="s">
        <v>746</v>
      </c>
      <c r="G25" s="60" t="s">
        <v>1090</v>
      </c>
      <c r="H25" s="60" t="s">
        <v>1182</v>
      </c>
      <c r="I25" s="61">
        <v>65000000000</v>
      </c>
      <c r="J25" s="60" t="s">
        <v>59</v>
      </c>
      <c r="K25" s="54">
        <v>300000</v>
      </c>
      <c r="L25" s="54">
        <v>300000</v>
      </c>
      <c r="M25" s="54">
        <v>0</v>
      </c>
      <c r="N25" s="54">
        <v>0</v>
      </c>
      <c r="O25" s="54">
        <v>0</v>
      </c>
      <c r="P25" s="60" t="s">
        <v>1082</v>
      </c>
      <c r="Q25" s="60" t="s">
        <v>1083</v>
      </c>
      <c r="R25" s="60" t="s">
        <v>1032</v>
      </c>
      <c r="S25" s="60" t="s">
        <v>1056</v>
      </c>
      <c r="T25" s="60" t="s">
        <v>1057</v>
      </c>
      <c r="U25" s="60" t="s">
        <v>1057</v>
      </c>
      <c r="V25" s="62" t="s">
        <v>1057</v>
      </c>
      <c r="W25" s="60" t="s">
        <v>1057</v>
      </c>
      <c r="X25" s="60" t="s">
        <v>1057</v>
      </c>
      <c r="Y25" s="62" t="s">
        <v>1057</v>
      </c>
      <c r="Z25" s="62" t="s">
        <v>1057</v>
      </c>
      <c r="AA25" s="62" t="s">
        <v>1057</v>
      </c>
      <c r="AB25" s="61" t="s">
        <v>1057</v>
      </c>
      <c r="AC25" s="61" t="s">
        <v>1109</v>
      </c>
    </row>
    <row r="26" spans="1:30" ht="231" customHeight="1" x14ac:dyDescent="0.15">
      <c r="A26" s="59" t="s">
        <v>337</v>
      </c>
      <c r="B26" s="60" t="s">
        <v>1183</v>
      </c>
      <c r="C26" s="60" t="s">
        <v>1656</v>
      </c>
      <c r="D26" s="60" t="s">
        <v>1657</v>
      </c>
      <c r="E26" s="60" t="s">
        <v>60</v>
      </c>
      <c r="F26" s="60" t="s">
        <v>746</v>
      </c>
      <c r="G26" s="60" t="s">
        <v>1090</v>
      </c>
      <c r="H26" s="60" t="s">
        <v>32</v>
      </c>
      <c r="I26" s="61">
        <v>65000000000</v>
      </c>
      <c r="J26" s="60" t="s">
        <v>59</v>
      </c>
      <c r="K26" s="54">
        <v>583211.73</v>
      </c>
      <c r="L26" s="54">
        <v>583211.73</v>
      </c>
      <c r="M26" s="54">
        <v>0</v>
      </c>
      <c r="N26" s="54">
        <v>0</v>
      </c>
      <c r="O26" s="54">
        <v>0</v>
      </c>
      <c r="P26" s="60" t="s">
        <v>1082</v>
      </c>
      <c r="Q26" s="60" t="s">
        <v>1149</v>
      </c>
      <c r="R26" s="60" t="s">
        <v>1032</v>
      </c>
      <c r="S26" s="60" t="s">
        <v>1109</v>
      </c>
      <c r="T26" s="60" t="s">
        <v>1067</v>
      </c>
      <c r="U26" s="60" t="s">
        <v>1067</v>
      </c>
      <c r="V26" s="62" t="s">
        <v>1067</v>
      </c>
      <c r="W26" s="60" t="s">
        <v>1109</v>
      </c>
      <c r="X26" s="60" t="s">
        <v>1067</v>
      </c>
      <c r="Y26" s="62" t="s">
        <v>1067</v>
      </c>
      <c r="Z26" s="62" t="s">
        <v>1067</v>
      </c>
      <c r="AA26" s="62" t="s">
        <v>1067</v>
      </c>
      <c r="AB26" s="61" t="s">
        <v>1067</v>
      </c>
      <c r="AC26" s="61" t="s">
        <v>1109</v>
      </c>
    </row>
    <row r="27" spans="1:30" ht="231" customHeight="1" x14ac:dyDescent="0.15">
      <c r="A27" s="59" t="s">
        <v>1664</v>
      </c>
      <c r="B27" s="60" t="s">
        <v>1665</v>
      </c>
      <c r="C27" s="60" t="s">
        <v>1666</v>
      </c>
      <c r="D27" s="60" t="s">
        <v>1660</v>
      </c>
      <c r="E27" s="60" t="s">
        <v>60</v>
      </c>
      <c r="F27" s="60" t="s">
        <v>1661</v>
      </c>
      <c r="G27" s="60" t="s">
        <v>1662</v>
      </c>
      <c r="H27" s="60" t="s">
        <v>1667</v>
      </c>
      <c r="I27" s="61">
        <v>65000000000</v>
      </c>
      <c r="J27" s="60" t="s">
        <v>59</v>
      </c>
      <c r="K27" s="54">
        <v>489169</v>
      </c>
      <c r="L27" s="54">
        <v>489169</v>
      </c>
      <c r="M27" s="54">
        <v>0</v>
      </c>
      <c r="N27" s="54">
        <v>0</v>
      </c>
      <c r="O27" s="54">
        <v>0</v>
      </c>
      <c r="P27" s="60" t="s">
        <v>1082</v>
      </c>
      <c r="Q27" s="60" t="s">
        <v>1149</v>
      </c>
      <c r="R27" s="60" t="s">
        <v>1108</v>
      </c>
      <c r="S27" s="60" t="s">
        <v>1109</v>
      </c>
      <c r="T27" s="60" t="s">
        <v>1067</v>
      </c>
      <c r="U27" s="60" t="s">
        <v>1067</v>
      </c>
      <c r="V27" s="62" t="s">
        <v>1067</v>
      </c>
      <c r="W27" s="60" t="s">
        <v>1109</v>
      </c>
      <c r="X27" s="60" t="s">
        <v>1067</v>
      </c>
      <c r="Y27" s="62" t="s">
        <v>1067</v>
      </c>
      <c r="Z27" s="62" t="s">
        <v>1067</v>
      </c>
      <c r="AA27" s="62" t="s">
        <v>1067</v>
      </c>
      <c r="AB27" s="61" t="s">
        <v>1067</v>
      </c>
      <c r="AC27" s="61" t="s">
        <v>1109</v>
      </c>
    </row>
    <row r="28" spans="1:30" ht="231" customHeight="1" x14ac:dyDescent="0.15">
      <c r="A28" s="78" t="s">
        <v>1673</v>
      </c>
      <c r="B28" s="79" t="s">
        <v>1151</v>
      </c>
      <c r="C28" s="79" t="s">
        <v>1469</v>
      </c>
      <c r="D28" s="79" t="s">
        <v>1674</v>
      </c>
      <c r="E28" s="79" t="s">
        <v>60</v>
      </c>
      <c r="F28" s="79" t="s">
        <v>746</v>
      </c>
      <c r="G28" s="79" t="s">
        <v>1090</v>
      </c>
      <c r="H28" s="79" t="s">
        <v>1549</v>
      </c>
      <c r="I28" s="80">
        <v>65000000000</v>
      </c>
      <c r="J28" s="79" t="s">
        <v>59</v>
      </c>
      <c r="K28" s="81">
        <v>231280</v>
      </c>
      <c r="L28" s="81">
        <v>231280</v>
      </c>
      <c r="M28" s="81">
        <v>0</v>
      </c>
      <c r="N28" s="81">
        <v>0</v>
      </c>
      <c r="O28" s="81">
        <v>0</v>
      </c>
      <c r="P28" s="79" t="s">
        <v>1082</v>
      </c>
      <c r="Q28" s="79" t="s">
        <v>1083</v>
      </c>
      <c r="R28" s="79" t="s">
        <v>1032</v>
      </c>
      <c r="S28" s="79" t="s">
        <v>1109</v>
      </c>
      <c r="T28" s="79" t="s">
        <v>1067</v>
      </c>
      <c r="U28" s="79" t="s">
        <v>1067</v>
      </c>
      <c r="V28" s="82" t="s">
        <v>1067</v>
      </c>
      <c r="W28" s="79" t="s">
        <v>1109</v>
      </c>
      <c r="X28" s="79" t="s">
        <v>1067</v>
      </c>
      <c r="Y28" s="82" t="s">
        <v>1067</v>
      </c>
      <c r="Z28" s="82" t="s">
        <v>1067</v>
      </c>
      <c r="AA28" s="82" t="s">
        <v>1067</v>
      </c>
      <c r="AB28" s="80" t="s">
        <v>1067</v>
      </c>
      <c r="AC28" s="80" t="s">
        <v>1109</v>
      </c>
    </row>
    <row r="29" spans="1:30" s="66" customFormat="1" ht="231" customHeight="1" x14ac:dyDescent="0.15">
      <c r="A29" s="59">
        <v>60</v>
      </c>
      <c r="B29" s="60" t="s">
        <v>1422</v>
      </c>
      <c r="C29" s="60" t="s">
        <v>1441</v>
      </c>
      <c r="D29" s="60" t="s">
        <v>1702</v>
      </c>
      <c r="E29" s="60" t="s">
        <v>60</v>
      </c>
      <c r="F29" s="60" t="s">
        <v>746</v>
      </c>
      <c r="G29" s="60" t="s">
        <v>1090</v>
      </c>
      <c r="H29" s="60" t="s">
        <v>1703</v>
      </c>
      <c r="I29" s="61">
        <v>65000000000</v>
      </c>
      <c r="J29" s="60" t="s">
        <v>59</v>
      </c>
      <c r="K29" s="54">
        <v>10002960</v>
      </c>
      <c r="L29" s="54">
        <v>10002960</v>
      </c>
      <c r="M29" s="54" t="s">
        <v>1281</v>
      </c>
      <c r="N29" s="54" t="s">
        <v>1281</v>
      </c>
      <c r="O29" s="54" t="s">
        <v>1281</v>
      </c>
      <c r="P29" s="60" t="s">
        <v>1082</v>
      </c>
      <c r="Q29" s="60" t="s">
        <v>1084</v>
      </c>
      <c r="R29" s="60" t="s">
        <v>1044</v>
      </c>
      <c r="S29" s="60" t="s">
        <v>1057</v>
      </c>
      <c r="T29" s="60" t="s">
        <v>1057</v>
      </c>
      <c r="U29" s="60" t="s">
        <v>1057</v>
      </c>
      <c r="V29" s="62" t="s">
        <v>1057</v>
      </c>
      <c r="W29" s="60" t="s">
        <v>1057</v>
      </c>
      <c r="X29" s="60" t="s">
        <v>1057</v>
      </c>
      <c r="Y29" s="62" t="s">
        <v>1057</v>
      </c>
      <c r="Z29" s="62" t="s">
        <v>1057</v>
      </c>
      <c r="AA29" s="62" t="s">
        <v>1057</v>
      </c>
      <c r="AB29" s="61" t="s">
        <v>1057</v>
      </c>
      <c r="AC29" s="61" t="s">
        <v>1057</v>
      </c>
    </row>
    <row r="30" spans="1:30" s="67" customFormat="1" ht="231" customHeight="1" x14ac:dyDescent="0.15">
      <c r="A30" s="59">
        <v>70</v>
      </c>
      <c r="B30" s="60" t="s">
        <v>1603</v>
      </c>
      <c r="C30" s="60" t="s">
        <v>1604</v>
      </c>
      <c r="D30" s="60" t="s">
        <v>1605</v>
      </c>
      <c r="E30" s="60" t="s">
        <v>60</v>
      </c>
      <c r="F30" s="60" t="s">
        <v>929</v>
      </c>
      <c r="G30" s="60" t="s">
        <v>1102</v>
      </c>
      <c r="H30" s="60" t="s">
        <v>1103</v>
      </c>
      <c r="I30" s="61" t="s">
        <v>1112</v>
      </c>
      <c r="J30" s="60" t="s">
        <v>1113</v>
      </c>
      <c r="K30" s="54">
        <v>2500000</v>
      </c>
      <c r="L30" s="54">
        <v>2500000</v>
      </c>
      <c r="M30" s="54" t="s">
        <v>1281</v>
      </c>
      <c r="N30" s="54" t="s">
        <v>1281</v>
      </c>
      <c r="O30" s="54" t="s">
        <v>1281</v>
      </c>
      <c r="P30" s="60" t="s">
        <v>1704</v>
      </c>
      <c r="Q30" s="60" t="s">
        <v>1606</v>
      </c>
      <c r="R30" s="60" t="s">
        <v>1044</v>
      </c>
      <c r="S30" s="60" t="s">
        <v>1057</v>
      </c>
      <c r="T30" s="60" t="s">
        <v>1067</v>
      </c>
      <c r="U30" s="60" t="s">
        <v>1067</v>
      </c>
      <c r="V30" s="62" t="s">
        <v>1057</v>
      </c>
      <c r="W30" s="60" t="s">
        <v>1057</v>
      </c>
      <c r="X30" s="60" t="s">
        <v>1057</v>
      </c>
      <c r="Y30" s="62" t="s">
        <v>1057</v>
      </c>
      <c r="Z30" s="62" t="s">
        <v>1057</v>
      </c>
      <c r="AA30" s="62" t="s">
        <v>1057</v>
      </c>
      <c r="AB30" s="61" t="s">
        <v>1057</v>
      </c>
      <c r="AC30" s="61" t="s">
        <v>1057</v>
      </c>
    </row>
    <row r="31" spans="1:30" ht="231" customHeight="1" x14ac:dyDescent="0.15">
      <c r="A31" s="59">
        <v>11</v>
      </c>
      <c r="B31" s="60" t="s">
        <v>1422</v>
      </c>
      <c r="C31" s="60" t="s">
        <v>1423</v>
      </c>
      <c r="D31" s="60" t="s">
        <v>1424</v>
      </c>
      <c r="E31" s="60" t="s">
        <v>60</v>
      </c>
      <c r="F31" s="60" t="s">
        <v>746</v>
      </c>
      <c r="G31" s="60" t="s">
        <v>1090</v>
      </c>
      <c r="H31" s="60" t="s">
        <v>1425</v>
      </c>
      <c r="I31" s="61">
        <v>65000000000</v>
      </c>
      <c r="J31" s="60" t="s">
        <v>59</v>
      </c>
      <c r="K31" s="54">
        <v>2550000.8199999998</v>
      </c>
      <c r="L31" s="54">
        <v>2550000.8199999998</v>
      </c>
      <c r="M31" s="54" t="s">
        <v>1281</v>
      </c>
      <c r="N31" s="54" t="s">
        <v>1281</v>
      </c>
      <c r="O31" s="54" t="s">
        <v>1281</v>
      </c>
      <c r="P31" s="60" t="s">
        <v>1082</v>
      </c>
      <c r="Q31" s="60" t="s">
        <v>1237</v>
      </c>
      <c r="R31" s="60" t="s">
        <v>1032</v>
      </c>
      <c r="S31" s="60" t="s">
        <v>1056</v>
      </c>
      <c r="T31" s="60" t="s">
        <v>1057</v>
      </c>
      <c r="U31" s="60" t="s">
        <v>1057</v>
      </c>
      <c r="V31" s="62" t="s">
        <v>1057</v>
      </c>
      <c r="W31" s="60" t="s">
        <v>1057</v>
      </c>
      <c r="X31" s="60" t="s">
        <v>1057</v>
      </c>
      <c r="Y31" s="62" t="s">
        <v>1057</v>
      </c>
      <c r="Z31" s="62" t="s">
        <v>1057</v>
      </c>
      <c r="AA31" s="62" t="s">
        <v>1057</v>
      </c>
      <c r="AB31" s="61" t="s">
        <v>1057</v>
      </c>
      <c r="AC31" s="61" t="s">
        <v>1057</v>
      </c>
    </row>
    <row r="32" spans="1:30" ht="231" customHeight="1" x14ac:dyDescent="0.15">
      <c r="A32" s="59">
        <v>77</v>
      </c>
      <c r="B32" s="60" t="s">
        <v>1705</v>
      </c>
      <c r="C32" s="60" t="s">
        <v>1706</v>
      </c>
      <c r="D32" s="60" t="s">
        <v>1707</v>
      </c>
      <c r="E32" s="60" t="s">
        <v>60</v>
      </c>
      <c r="F32" s="60" t="s">
        <v>823</v>
      </c>
      <c r="G32" s="60" t="s">
        <v>1081</v>
      </c>
      <c r="H32" s="60" t="s">
        <v>13</v>
      </c>
      <c r="I32" s="61">
        <v>65000000000</v>
      </c>
      <c r="J32" s="60" t="s">
        <v>59</v>
      </c>
      <c r="K32" s="54">
        <v>16854160</v>
      </c>
      <c r="L32" s="54">
        <v>16854160</v>
      </c>
      <c r="M32" s="54" t="s">
        <v>1281</v>
      </c>
      <c r="N32" s="54" t="s">
        <v>1281</v>
      </c>
      <c r="O32" s="54" t="s">
        <v>1281</v>
      </c>
      <c r="P32" s="60" t="s">
        <v>1082</v>
      </c>
      <c r="Q32" s="60" t="s">
        <v>1144</v>
      </c>
      <c r="R32" s="60" t="s">
        <v>1018</v>
      </c>
      <c r="S32" s="60" t="s">
        <v>1056</v>
      </c>
      <c r="T32" s="60" t="s">
        <v>1057</v>
      </c>
      <c r="U32" s="60" t="s">
        <v>1057</v>
      </c>
      <c r="V32" s="62" t="s">
        <v>1057</v>
      </c>
      <c r="W32" s="60" t="s">
        <v>1056</v>
      </c>
      <c r="X32" s="60" t="s">
        <v>1057</v>
      </c>
      <c r="Y32" s="62" t="s">
        <v>1057</v>
      </c>
      <c r="Z32" s="62" t="s">
        <v>1057</v>
      </c>
      <c r="AA32" s="62" t="s">
        <v>1057</v>
      </c>
      <c r="AB32" s="61" t="s">
        <v>1057</v>
      </c>
      <c r="AC32" s="61" t="s">
        <v>1109</v>
      </c>
    </row>
    <row r="33" spans="1:29" s="66" customFormat="1" ht="231" customHeight="1" x14ac:dyDescent="0.15">
      <c r="A33" s="59" t="s">
        <v>33</v>
      </c>
      <c r="B33" s="60" t="s">
        <v>1117</v>
      </c>
      <c r="C33" s="60" t="s">
        <v>1118</v>
      </c>
      <c r="D33" s="60" t="s">
        <v>1119</v>
      </c>
      <c r="E33" s="60" t="s">
        <v>60</v>
      </c>
      <c r="F33" s="60" t="s">
        <v>527</v>
      </c>
      <c r="G33" s="60" t="s">
        <v>1116</v>
      </c>
      <c r="H33" s="60" t="s">
        <v>42</v>
      </c>
      <c r="I33" s="61">
        <v>65000000000</v>
      </c>
      <c r="J33" s="60" t="s">
        <v>59</v>
      </c>
      <c r="K33" s="54">
        <v>663482.4</v>
      </c>
      <c r="L33" s="54">
        <v>663482.4</v>
      </c>
      <c r="M33" s="54">
        <v>0</v>
      </c>
      <c r="N33" s="54">
        <v>0</v>
      </c>
      <c r="O33" s="54">
        <v>0</v>
      </c>
      <c r="P33" s="60" t="s">
        <v>1082</v>
      </c>
      <c r="Q33" s="60" t="s">
        <v>1089</v>
      </c>
      <c r="R33" s="60" t="s">
        <v>1044</v>
      </c>
      <c r="S33" s="60" t="s">
        <v>1057</v>
      </c>
      <c r="T33" s="60" t="s">
        <v>1057</v>
      </c>
      <c r="U33" s="60" t="s">
        <v>1067</v>
      </c>
      <c r="V33" s="62" t="s">
        <v>1067</v>
      </c>
      <c r="W33" s="60" t="s">
        <v>1057</v>
      </c>
      <c r="X33" s="60" t="s">
        <v>1057</v>
      </c>
      <c r="Y33" s="62" t="s">
        <v>1067</v>
      </c>
      <c r="Z33" s="62" t="s">
        <v>1067</v>
      </c>
      <c r="AA33" s="62" t="s">
        <v>1057</v>
      </c>
      <c r="AB33" s="61" t="s">
        <v>1057</v>
      </c>
      <c r="AC33" s="61" t="s">
        <v>1057</v>
      </c>
    </row>
    <row r="34" spans="1:29" s="67" customFormat="1" ht="231" customHeight="1" x14ac:dyDescent="0.15">
      <c r="A34" s="59" t="s">
        <v>45</v>
      </c>
      <c r="B34" s="60" t="s">
        <v>1675</v>
      </c>
      <c r="C34" s="60" t="s">
        <v>1676</v>
      </c>
      <c r="D34" s="60" t="s">
        <v>1677</v>
      </c>
      <c r="E34" s="60" t="s">
        <v>60</v>
      </c>
      <c r="F34" s="60" t="s">
        <v>263</v>
      </c>
      <c r="G34" s="60" t="s">
        <v>1607</v>
      </c>
      <c r="H34" s="60">
        <v>800</v>
      </c>
      <c r="I34" s="61">
        <v>65000000000</v>
      </c>
      <c r="J34" s="60" t="s">
        <v>59</v>
      </c>
      <c r="K34" s="54">
        <v>2954846.33</v>
      </c>
      <c r="L34" s="54">
        <v>2954846.33</v>
      </c>
      <c r="M34" s="54">
        <v>0</v>
      </c>
      <c r="N34" s="54">
        <v>0</v>
      </c>
      <c r="O34" s="54">
        <v>0</v>
      </c>
      <c r="P34" s="60" t="s">
        <v>1082</v>
      </c>
      <c r="Q34" s="60" t="s">
        <v>1083</v>
      </c>
      <c r="R34" s="60" t="s">
        <v>1108</v>
      </c>
      <c r="S34" s="60" t="s">
        <v>1109</v>
      </c>
      <c r="T34" s="60" t="s">
        <v>1067</v>
      </c>
      <c r="U34" s="60" t="s">
        <v>1067</v>
      </c>
      <c r="V34" s="62" t="s">
        <v>1067</v>
      </c>
      <c r="W34" s="60" t="s">
        <v>1067</v>
      </c>
      <c r="X34" s="60" t="s">
        <v>1057</v>
      </c>
      <c r="Y34" s="62" t="s">
        <v>1067</v>
      </c>
      <c r="Z34" s="62" t="s">
        <v>1067</v>
      </c>
      <c r="AA34" s="62" t="s">
        <v>1067</v>
      </c>
      <c r="AB34" s="61" t="s">
        <v>1067</v>
      </c>
      <c r="AC34" s="61" t="s">
        <v>1067</v>
      </c>
    </row>
    <row r="35" spans="1:29" ht="231" customHeight="1" x14ac:dyDescent="0.15">
      <c r="A35" s="53" t="s">
        <v>37</v>
      </c>
      <c r="B35" s="55" t="s">
        <v>1293</v>
      </c>
      <c r="C35" s="55" t="s">
        <v>1411</v>
      </c>
      <c r="D35" s="55" t="s">
        <v>1598</v>
      </c>
      <c r="E35" s="55" t="s">
        <v>1599</v>
      </c>
      <c r="F35" s="55" t="s">
        <v>823</v>
      </c>
      <c r="G35" s="55" t="s">
        <v>1081</v>
      </c>
      <c r="H35" s="55" t="s">
        <v>13</v>
      </c>
      <c r="I35" s="56">
        <v>65000000000</v>
      </c>
      <c r="J35" s="55" t="s">
        <v>59</v>
      </c>
      <c r="K35" s="57" t="s">
        <v>1600</v>
      </c>
      <c r="L35" s="57" t="s">
        <v>1600</v>
      </c>
      <c r="M35" s="57" t="s">
        <v>1281</v>
      </c>
      <c r="N35" s="57" t="s">
        <v>1281</v>
      </c>
      <c r="O35" s="57" t="s">
        <v>1281</v>
      </c>
      <c r="P35" s="58" t="s">
        <v>1082</v>
      </c>
      <c r="Q35" s="58" t="s">
        <v>1089</v>
      </c>
      <c r="R35" s="55" t="s">
        <v>1108</v>
      </c>
      <c r="S35" s="55" t="s">
        <v>1109</v>
      </c>
      <c r="T35" s="55" t="s">
        <v>1067</v>
      </c>
      <c r="U35" s="55" t="s">
        <v>1067</v>
      </c>
      <c r="V35" s="55" t="s">
        <v>1067</v>
      </c>
      <c r="W35" s="55" t="s">
        <v>1067</v>
      </c>
      <c r="X35" s="55" t="s">
        <v>1067</v>
      </c>
      <c r="Y35" s="55" t="s">
        <v>1067</v>
      </c>
      <c r="Z35" s="55" t="s">
        <v>1067</v>
      </c>
      <c r="AA35" s="55" t="s">
        <v>1067</v>
      </c>
      <c r="AB35" s="56" t="s">
        <v>1067</v>
      </c>
      <c r="AC35" s="56" t="s">
        <v>1067</v>
      </c>
    </row>
    <row r="36" spans="1:29" s="66" customFormat="1" ht="231" customHeight="1" x14ac:dyDescent="0.15">
      <c r="A36" s="53" t="s">
        <v>38</v>
      </c>
      <c r="B36" s="55" t="s">
        <v>1293</v>
      </c>
      <c r="C36" s="55" t="s">
        <v>1412</v>
      </c>
      <c r="D36" s="55" t="s">
        <v>1413</v>
      </c>
      <c r="E36" s="55" t="s">
        <v>60</v>
      </c>
      <c r="F36" s="55" t="s">
        <v>823</v>
      </c>
      <c r="G36" s="55" t="s">
        <v>824</v>
      </c>
      <c r="H36" s="55" t="s">
        <v>13</v>
      </c>
      <c r="I36" s="56">
        <v>65000000000</v>
      </c>
      <c r="J36" s="55" t="s">
        <v>59</v>
      </c>
      <c r="K36" s="57">
        <v>3700000</v>
      </c>
      <c r="L36" s="57">
        <v>3700000</v>
      </c>
      <c r="M36" s="57">
        <v>0</v>
      </c>
      <c r="N36" s="57">
        <v>0</v>
      </c>
      <c r="O36" s="57">
        <v>0</v>
      </c>
      <c r="P36" s="58" t="s">
        <v>1082</v>
      </c>
      <c r="Q36" s="58" t="s">
        <v>1089</v>
      </c>
      <c r="R36" s="55" t="s">
        <v>1044</v>
      </c>
      <c r="S36" s="55" t="s">
        <v>1057</v>
      </c>
      <c r="T36" s="55" t="s">
        <v>1057</v>
      </c>
      <c r="U36" s="55" t="s">
        <v>1057</v>
      </c>
      <c r="V36" s="55" t="s">
        <v>1057</v>
      </c>
      <c r="W36" s="55" t="s">
        <v>1057</v>
      </c>
      <c r="X36" s="55" t="s">
        <v>1057</v>
      </c>
      <c r="Y36" s="55" t="s">
        <v>1057</v>
      </c>
      <c r="Z36" s="55" t="s">
        <v>1057</v>
      </c>
      <c r="AA36" s="55" t="s">
        <v>1057</v>
      </c>
      <c r="AB36" s="56" t="s">
        <v>1057</v>
      </c>
      <c r="AC36" s="56" t="s">
        <v>1057</v>
      </c>
    </row>
    <row r="37" spans="1:29" s="67" customFormat="1" ht="231" customHeight="1" x14ac:dyDescent="0.15">
      <c r="A37" s="53">
        <v>10</v>
      </c>
      <c r="B37" s="55" t="s">
        <v>1419</v>
      </c>
      <c r="C37" s="55" t="s">
        <v>1420</v>
      </c>
      <c r="D37" s="55" t="s">
        <v>1421</v>
      </c>
      <c r="E37" s="55" t="s">
        <v>60</v>
      </c>
      <c r="F37" s="55" t="s">
        <v>823</v>
      </c>
      <c r="G37" s="55" t="s">
        <v>1081</v>
      </c>
      <c r="H37" s="55" t="s">
        <v>13</v>
      </c>
      <c r="I37" s="56">
        <v>65000000000</v>
      </c>
      <c r="J37" s="55" t="s">
        <v>59</v>
      </c>
      <c r="K37" s="57">
        <v>759795.96</v>
      </c>
      <c r="L37" s="57">
        <v>759795.96</v>
      </c>
      <c r="M37" s="57" t="s">
        <v>1281</v>
      </c>
      <c r="N37" s="57" t="s">
        <v>1281</v>
      </c>
      <c r="O37" s="57" t="s">
        <v>1281</v>
      </c>
      <c r="P37" s="58" t="s">
        <v>1082</v>
      </c>
      <c r="Q37" s="58" t="s">
        <v>1089</v>
      </c>
      <c r="R37" s="55" t="s">
        <v>1044</v>
      </c>
      <c r="S37" s="55" t="s">
        <v>1057</v>
      </c>
      <c r="T37" s="55" t="s">
        <v>1067</v>
      </c>
      <c r="U37" s="55" t="s">
        <v>1067</v>
      </c>
      <c r="V37" s="55" t="s">
        <v>1067</v>
      </c>
      <c r="W37" s="55" t="s">
        <v>1057</v>
      </c>
      <c r="X37" s="55" t="s">
        <v>1067</v>
      </c>
      <c r="Y37" s="55" t="s">
        <v>1067</v>
      </c>
      <c r="Z37" s="55" t="s">
        <v>1067</v>
      </c>
      <c r="AA37" s="55" t="s">
        <v>1067</v>
      </c>
      <c r="AB37" s="56" t="s">
        <v>1067</v>
      </c>
      <c r="AC37" s="56" t="s">
        <v>1067</v>
      </c>
    </row>
    <row r="38" spans="1:29" s="67" customFormat="1" ht="231" customHeight="1" x14ac:dyDescent="0.15">
      <c r="A38" s="59">
        <v>38</v>
      </c>
      <c r="B38" s="60" t="s">
        <v>1422</v>
      </c>
      <c r="C38" s="60" t="s">
        <v>1423</v>
      </c>
      <c r="D38" s="60" t="s">
        <v>1601</v>
      </c>
      <c r="E38" s="60" t="s">
        <v>60</v>
      </c>
      <c r="F38" s="60" t="s">
        <v>746</v>
      </c>
      <c r="G38" s="60" t="s">
        <v>1090</v>
      </c>
      <c r="H38" s="60" t="s">
        <v>1534</v>
      </c>
      <c r="I38" s="61">
        <v>65000000000</v>
      </c>
      <c r="J38" s="60" t="s">
        <v>59</v>
      </c>
      <c r="K38" s="54">
        <v>2443266.6800000002</v>
      </c>
      <c r="L38" s="54">
        <v>2443266.6800000002</v>
      </c>
      <c r="M38" s="54" t="s">
        <v>1281</v>
      </c>
      <c r="N38" s="54" t="s">
        <v>1281</v>
      </c>
      <c r="O38" s="54" t="s">
        <v>1281</v>
      </c>
      <c r="P38" s="60" t="s">
        <v>1082</v>
      </c>
      <c r="Q38" s="60" t="s">
        <v>1089</v>
      </c>
      <c r="R38" s="60" t="s">
        <v>1032</v>
      </c>
      <c r="S38" s="60" t="s">
        <v>1056</v>
      </c>
      <c r="T38" s="60" t="s">
        <v>1067</v>
      </c>
      <c r="U38" s="60" t="s">
        <v>1067</v>
      </c>
      <c r="V38" s="62" t="s">
        <v>1067</v>
      </c>
      <c r="W38" s="60" t="s">
        <v>1067</v>
      </c>
      <c r="X38" s="60" t="s">
        <v>1067</v>
      </c>
      <c r="Y38" s="62" t="s">
        <v>1067</v>
      </c>
      <c r="Z38" s="62" t="s">
        <v>1067</v>
      </c>
      <c r="AA38" s="62" t="s">
        <v>1067</v>
      </c>
      <c r="AB38" s="61" t="s">
        <v>1067</v>
      </c>
      <c r="AC38" s="61" t="s">
        <v>1067</v>
      </c>
    </row>
    <row r="39" spans="1:29" s="67" customFormat="1" ht="231" customHeight="1" x14ac:dyDescent="0.15">
      <c r="A39" s="59" t="s">
        <v>329</v>
      </c>
      <c r="B39" s="60" t="s">
        <v>1129</v>
      </c>
      <c r="C39" s="60" t="s">
        <v>1751</v>
      </c>
      <c r="D39" s="60" t="s">
        <v>1638</v>
      </c>
      <c r="E39" s="60" t="s">
        <v>60</v>
      </c>
      <c r="F39" s="60" t="s">
        <v>1728</v>
      </c>
      <c r="G39" s="60" t="s">
        <v>1313</v>
      </c>
      <c r="H39" s="60" t="s">
        <v>1132</v>
      </c>
      <c r="I39" s="61">
        <v>65000000000</v>
      </c>
      <c r="J39" s="60" t="s">
        <v>59</v>
      </c>
      <c r="K39" s="54">
        <v>12000000</v>
      </c>
      <c r="L39" s="54">
        <v>12000000</v>
      </c>
      <c r="M39" s="54"/>
      <c r="N39" s="54"/>
      <c r="O39" s="54"/>
      <c r="P39" s="60" t="s">
        <v>1704</v>
      </c>
      <c r="Q39" s="60" t="s">
        <v>1084</v>
      </c>
      <c r="R39" s="60" t="s">
        <v>1044</v>
      </c>
      <c r="S39" s="60" t="s">
        <v>1067</v>
      </c>
      <c r="T39" s="60" t="s">
        <v>1067</v>
      </c>
      <c r="U39" s="60" t="s">
        <v>1067</v>
      </c>
      <c r="V39" s="62" t="s">
        <v>1057</v>
      </c>
      <c r="W39" s="60" t="s">
        <v>1057</v>
      </c>
      <c r="X39" s="60" t="s">
        <v>1057</v>
      </c>
      <c r="Y39" s="62" t="s">
        <v>1057</v>
      </c>
      <c r="Z39" s="62" t="s">
        <v>1057</v>
      </c>
      <c r="AA39" s="62" t="s">
        <v>1057</v>
      </c>
      <c r="AB39" s="61" t="s">
        <v>1057</v>
      </c>
      <c r="AC39" s="61" t="s">
        <v>1057</v>
      </c>
    </row>
    <row r="40" spans="1:29" s="67" customFormat="1" ht="231" customHeight="1" x14ac:dyDescent="0.15">
      <c r="A40" s="59" t="s">
        <v>333</v>
      </c>
      <c r="B40" s="60" t="s">
        <v>1250</v>
      </c>
      <c r="C40" s="60" t="s">
        <v>1611</v>
      </c>
      <c r="D40" s="60" t="s">
        <v>1612</v>
      </c>
      <c r="E40" s="60" t="s">
        <v>60</v>
      </c>
      <c r="F40" s="60" t="s">
        <v>746</v>
      </c>
      <c r="G40" s="60" t="s">
        <v>1090</v>
      </c>
      <c r="H40" s="60" t="s">
        <v>13</v>
      </c>
      <c r="I40" s="61">
        <v>65000000000</v>
      </c>
      <c r="J40" s="60" t="s">
        <v>59</v>
      </c>
      <c r="K40" s="54" t="s">
        <v>1613</v>
      </c>
      <c r="L40" s="54" t="s">
        <v>1613</v>
      </c>
      <c r="M40" s="54" t="s">
        <v>1281</v>
      </c>
      <c r="N40" s="54" t="s">
        <v>1281</v>
      </c>
      <c r="O40" s="54" t="s">
        <v>1281</v>
      </c>
      <c r="P40" s="60" t="s">
        <v>1082</v>
      </c>
      <c r="Q40" s="60" t="s">
        <v>1084</v>
      </c>
      <c r="R40" s="60" t="s">
        <v>1032</v>
      </c>
      <c r="S40" s="60" t="s">
        <v>1109</v>
      </c>
      <c r="T40" s="60" t="s">
        <v>1067</v>
      </c>
      <c r="U40" s="60" t="s">
        <v>1067</v>
      </c>
      <c r="V40" s="62" t="s">
        <v>1067</v>
      </c>
      <c r="W40" s="60" t="s">
        <v>1109</v>
      </c>
      <c r="X40" s="60" t="s">
        <v>1067</v>
      </c>
      <c r="Y40" s="62" t="s">
        <v>1067</v>
      </c>
      <c r="Z40" s="62" t="s">
        <v>1067</v>
      </c>
      <c r="AA40" s="62" t="s">
        <v>1067</v>
      </c>
      <c r="AB40" s="61" t="s">
        <v>1067</v>
      </c>
      <c r="AC40" s="61" t="s">
        <v>1067</v>
      </c>
    </row>
    <row r="41" spans="1:29" s="67" customFormat="1" ht="231" customHeight="1" x14ac:dyDescent="0.15">
      <c r="A41" s="59" t="s">
        <v>1646</v>
      </c>
      <c r="B41" s="60" t="s">
        <v>1647</v>
      </c>
      <c r="C41" s="60" t="s">
        <v>1648</v>
      </c>
      <c r="D41" s="60" t="s">
        <v>1649</v>
      </c>
      <c r="E41" s="60" t="s">
        <v>60</v>
      </c>
      <c r="F41" s="60" t="s">
        <v>746</v>
      </c>
      <c r="G41" s="60" t="s">
        <v>1090</v>
      </c>
      <c r="H41" s="60" t="s">
        <v>1650</v>
      </c>
      <c r="I41" s="61" t="s">
        <v>1094</v>
      </c>
      <c r="J41" s="60" t="s">
        <v>59</v>
      </c>
      <c r="K41" s="54">
        <v>2026800</v>
      </c>
      <c r="L41" s="54">
        <v>2026800</v>
      </c>
      <c r="M41" s="54" t="s">
        <v>1281</v>
      </c>
      <c r="N41" s="54" t="s">
        <v>1281</v>
      </c>
      <c r="O41" s="54" t="s">
        <v>1281</v>
      </c>
      <c r="P41" s="60" t="s">
        <v>1082</v>
      </c>
      <c r="Q41" s="60" t="s">
        <v>1089</v>
      </c>
      <c r="R41" s="60" t="s">
        <v>1044</v>
      </c>
      <c r="S41" s="60" t="s">
        <v>1057</v>
      </c>
      <c r="T41" s="60" t="s">
        <v>1057</v>
      </c>
      <c r="U41" s="60" t="s">
        <v>1057</v>
      </c>
      <c r="V41" s="62" t="s">
        <v>1067</v>
      </c>
      <c r="W41" s="60" t="s">
        <v>1057</v>
      </c>
      <c r="X41" s="60" t="s">
        <v>1057</v>
      </c>
      <c r="Y41" s="62" t="s">
        <v>1067</v>
      </c>
      <c r="Z41" s="62" t="s">
        <v>1067</v>
      </c>
      <c r="AA41" s="62" t="s">
        <v>1067</v>
      </c>
      <c r="AB41" s="61" t="s">
        <v>1067</v>
      </c>
      <c r="AC41" s="61" t="s">
        <v>1067</v>
      </c>
    </row>
    <row r="42" spans="1:29" s="67" customFormat="1" ht="231" customHeight="1" x14ac:dyDescent="0.15">
      <c r="A42" s="59" t="s">
        <v>1651</v>
      </c>
      <c r="B42" s="60" t="s">
        <v>1652</v>
      </c>
      <c r="C42" s="60" t="s">
        <v>1653</v>
      </c>
      <c r="D42" s="60" t="s">
        <v>1654</v>
      </c>
      <c r="E42" s="60" t="s">
        <v>60</v>
      </c>
      <c r="F42" s="60" t="s">
        <v>746</v>
      </c>
      <c r="G42" s="60" t="s">
        <v>1090</v>
      </c>
      <c r="H42" s="60" t="s">
        <v>1655</v>
      </c>
      <c r="I42" s="61" t="s">
        <v>1094</v>
      </c>
      <c r="J42" s="60" t="s">
        <v>59</v>
      </c>
      <c r="K42" s="54">
        <v>929248.74</v>
      </c>
      <c r="L42" s="54">
        <v>929248.74</v>
      </c>
      <c r="M42" s="54" t="s">
        <v>1281</v>
      </c>
      <c r="N42" s="54" t="s">
        <v>1281</v>
      </c>
      <c r="O42" s="54" t="s">
        <v>1281</v>
      </c>
      <c r="P42" s="60" t="s">
        <v>1082</v>
      </c>
      <c r="Q42" s="60" t="s">
        <v>1082</v>
      </c>
      <c r="R42" s="60" t="s">
        <v>1044</v>
      </c>
      <c r="S42" s="60" t="s">
        <v>1057</v>
      </c>
      <c r="T42" s="60" t="s">
        <v>1057</v>
      </c>
      <c r="U42" s="60" t="s">
        <v>1057</v>
      </c>
      <c r="V42" s="62" t="s">
        <v>1067</v>
      </c>
      <c r="W42" s="60" t="s">
        <v>1056</v>
      </c>
      <c r="X42" s="60" t="s">
        <v>1057</v>
      </c>
      <c r="Y42" s="62" t="s">
        <v>1067</v>
      </c>
      <c r="Z42" s="62" t="s">
        <v>1067</v>
      </c>
      <c r="AA42" s="62" t="s">
        <v>1067</v>
      </c>
      <c r="AB42" s="61" t="s">
        <v>1067</v>
      </c>
      <c r="AC42" s="61" t="s">
        <v>1067</v>
      </c>
    </row>
    <row r="43" spans="1:29" s="67" customFormat="1" ht="231" customHeight="1" x14ac:dyDescent="0.15">
      <c r="A43" s="59">
        <v>215</v>
      </c>
      <c r="B43" s="60" t="s">
        <v>1752</v>
      </c>
      <c r="C43" s="60" t="s">
        <v>1689</v>
      </c>
      <c r="D43" s="60" t="s">
        <v>1690</v>
      </c>
      <c r="E43" s="60" t="s">
        <v>60</v>
      </c>
      <c r="F43" s="60" t="s">
        <v>267</v>
      </c>
      <c r="G43" s="60" t="s">
        <v>1233</v>
      </c>
      <c r="H43" s="60" t="s">
        <v>1691</v>
      </c>
      <c r="I43" s="61">
        <v>65000000000</v>
      </c>
      <c r="J43" s="60" t="s">
        <v>59</v>
      </c>
      <c r="K43" s="54">
        <v>645195.66</v>
      </c>
      <c r="L43" s="54">
        <v>645195.66</v>
      </c>
      <c r="M43" s="54">
        <v>0</v>
      </c>
      <c r="N43" s="54">
        <v>0</v>
      </c>
      <c r="O43" s="54">
        <v>0</v>
      </c>
      <c r="P43" s="60" t="s">
        <v>1082</v>
      </c>
      <c r="Q43" s="60" t="s">
        <v>1089</v>
      </c>
      <c r="R43" s="60" t="s">
        <v>1044</v>
      </c>
      <c r="S43" s="60" t="s">
        <v>1067</v>
      </c>
      <c r="T43" s="60" t="s">
        <v>1067</v>
      </c>
      <c r="U43" s="60" t="s">
        <v>1067</v>
      </c>
      <c r="V43" s="62" t="s">
        <v>1067</v>
      </c>
      <c r="W43" s="60" t="s">
        <v>1067</v>
      </c>
      <c r="X43" s="60" t="s">
        <v>1067</v>
      </c>
      <c r="Y43" s="62" t="s">
        <v>1067</v>
      </c>
      <c r="Z43" s="62" t="s">
        <v>1067</v>
      </c>
      <c r="AA43" s="62" t="s">
        <v>1067</v>
      </c>
      <c r="AB43" s="61" t="s">
        <v>1067</v>
      </c>
      <c r="AC43" s="61" t="s">
        <v>1067</v>
      </c>
    </row>
    <row r="44" spans="1:29" s="67" customFormat="1" ht="231" customHeight="1" x14ac:dyDescent="0.15">
      <c r="A44" s="59">
        <v>216</v>
      </c>
      <c r="B44" s="60" t="s">
        <v>1753</v>
      </c>
      <c r="C44" s="60" t="s">
        <v>1754</v>
      </c>
      <c r="D44" s="60" t="s">
        <v>1692</v>
      </c>
      <c r="E44" s="60" t="s">
        <v>60</v>
      </c>
      <c r="F44" s="60" t="s">
        <v>267</v>
      </c>
      <c r="G44" s="60" t="s">
        <v>1233</v>
      </c>
      <c r="H44" s="60" t="s">
        <v>1693</v>
      </c>
      <c r="I44" s="61">
        <v>65000000000</v>
      </c>
      <c r="J44" s="60" t="s">
        <v>59</v>
      </c>
      <c r="K44" s="54">
        <v>1194536.96</v>
      </c>
      <c r="L44" s="54">
        <v>1194536.96</v>
      </c>
      <c r="M44" s="54">
        <v>0</v>
      </c>
      <c r="N44" s="54">
        <v>0</v>
      </c>
      <c r="O44" s="54">
        <v>0</v>
      </c>
      <c r="P44" s="60" t="s">
        <v>1082</v>
      </c>
      <c r="Q44" s="60" t="s">
        <v>1150</v>
      </c>
      <c r="R44" s="60" t="s">
        <v>1044</v>
      </c>
      <c r="S44" s="60" t="s">
        <v>1067</v>
      </c>
      <c r="T44" s="60" t="s">
        <v>1067</v>
      </c>
      <c r="U44" s="60" t="s">
        <v>1067</v>
      </c>
      <c r="V44" s="62" t="s">
        <v>1067</v>
      </c>
      <c r="W44" s="60" t="s">
        <v>1057</v>
      </c>
      <c r="X44" s="60" t="s">
        <v>1067</v>
      </c>
      <c r="Y44" s="62" t="s">
        <v>1067</v>
      </c>
      <c r="Z44" s="62" t="s">
        <v>1067</v>
      </c>
      <c r="AA44" s="62" t="s">
        <v>1067</v>
      </c>
      <c r="AB44" s="61" t="s">
        <v>1067</v>
      </c>
      <c r="AC44" s="61" t="s">
        <v>1067</v>
      </c>
    </row>
    <row r="45" spans="1:29" s="67" customFormat="1" ht="231" customHeight="1" x14ac:dyDescent="0.15">
      <c r="A45" s="59" t="s">
        <v>1708</v>
      </c>
      <c r="B45" s="60" t="s">
        <v>1729</v>
      </c>
      <c r="C45" s="60" t="s">
        <v>1730</v>
      </c>
      <c r="D45" s="60" t="s">
        <v>1731</v>
      </c>
      <c r="E45" s="60" t="s">
        <v>60</v>
      </c>
      <c r="F45" s="60" t="s">
        <v>1725</v>
      </c>
      <c r="G45" s="60" t="s">
        <v>1732</v>
      </c>
      <c r="H45" s="60" t="s">
        <v>1733</v>
      </c>
      <c r="I45" s="61">
        <v>65000000000</v>
      </c>
      <c r="J45" s="60" t="s">
        <v>59</v>
      </c>
      <c r="K45" s="54">
        <v>181355.07</v>
      </c>
      <c r="L45" s="54">
        <v>181355.07</v>
      </c>
      <c r="M45" s="54">
        <v>0</v>
      </c>
      <c r="N45" s="54">
        <v>0</v>
      </c>
      <c r="O45" s="54">
        <v>0</v>
      </c>
      <c r="P45" s="60" t="s">
        <v>1082</v>
      </c>
      <c r="Q45" s="60" t="s">
        <v>1083</v>
      </c>
      <c r="R45" s="60" t="s">
        <v>1032</v>
      </c>
      <c r="S45" s="60" t="s">
        <v>1109</v>
      </c>
      <c r="T45" s="60" t="s">
        <v>1067</v>
      </c>
      <c r="U45" s="60" t="s">
        <v>1067</v>
      </c>
      <c r="V45" s="62" t="s">
        <v>1067</v>
      </c>
      <c r="W45" s="60" t="s">
        <v>1109</v>
      </c>
      <c r="X45" s="60" t="s">
        <v>1067</v>
      </c>
      <c r="Y45" s="62" t="s">
        <v>1067</v>
      </c>
      <c r="Z45" s="62" t="s">
        <v>1067</v>
      </c>
      <c r="AA45" s="62" t="s">
        <v>1067</v>
      </c>
      <c r="AB45" s="61" t="s">
        <v>1067</v>
      </c>
      <c r="AC45" s="61" t="s">
        <v>1067</v>
      </c>
    </row>
    <row r="46" spans="1:29" s="66" customFormat="1" ht="231" customHeight="1" x14ac:dyDescent="0.15">
      <c r="A46" s="59" t="s">
        <v>1717</v>
      </c>
      <c r="B46" s="60" t="s">
        <v>1735</v>
      </c>
      <c r="C46" s="60" t="s">
        <v>1736</v>
      </c>
      <c r="D46" s="60" t="s">
        <v>1737</v>
      </c>
      <c r="E46" s="60" t="s">
        <v>60</v>
      </c>
      <c r="F46" s="60" t="s">
        <v>746</v>
      </c>
      <c r="G46" s="60" t="s">
        <v>1090</v>
      </c>
      <c r="H46" s="60" t="s">
        <v>1738</v>
      </c>
      <c r="I46" s="61">
        <v>65000000000</v>
      </c>
      <c r="J46" s="60" t="s">
        <v>59</v>
      </c>
      <c r="K46" s="54" t="s">
        <v>1739</v>
      </c>
      <c r="L46" s="54" t="s">
        <v>1739</v>
      </c>
      <c r="M46" s="54">
        <v>0</v>
      </c>
      <c r="N46" s="54">
        <v>0</v>
      </c>
      <c r="O46" s="54">
        <v>0</v>
      </c>
      <c r="P46" s="60" t="s">
        <v>1082</v>
      </c>
      <c r="Q46" s="60" t="s">
        <v>1082</v>
      </c>
      <c r="R46" s="60" t="s">
        <v>1688</v>
      </c>
      <c r="S46" s="60" t="s">
        <v>1067</v>
      </c>
      <c r="T46" s="60" t="s">
        <v>1067</v>
      </c>
      <c r="U46" s="60" t="s">
        <v>1067</v>
      </c>
      <c r="V46" s="62" t="s">
        <v>1057</v>
      </c>
      <c r="W46" s="60" t="s">
        <v>1056</v>
      </c>
      <c r="X46" s="60" t="s">
        <v>1067</v>
      </c>
      <c r="Y46" s="62" t="s">
        <v>1067</v>
      </c>
      <c r="Z46" s="62" t="s">
        <v>1067</v>
      </c>
      <c r="AA46" s="62" t="s">
        <v>1067</v>
      </c>
      <c r="AB46" s="61" t="s">
        <v>1067</v>
      </c>
      <c r="AC46" s="61" t="s">
        <v>1067</v>
      </c>
    </row>
    <row r="47" spans="1:29" ht="231" customHeight="1" x14ac:dyDescent="0.15">
      <c r="A47" s="59" t="s">
        <v>349</v>
      </c>
      <c r="B47" s="60" t="s">
        <v>1741</v>
      </c>
      <c r="C47" s="60" t="s">
        <v>1742</v>
      </c>
      <c r="D47" s="60" t="s">
        <v>1743</v>
      </c>
      <c r="E47" s="60" t="s">
        <v>60</v>
      </c>
      <c r="F47" s="60" t="s">
        <v>267</v>
      </c>
      <c r="G47" s="60" t="s">
        <v>1233</v>
      </c>
      <c r="H47" s="60" t="s">
        <v>1182</v>
      </c>
      <c r="I47" s="61">
        <v>65000000000</v>
      </c>
      <c r="J47" s="60" t="s">
        <v>59</v>
      </c>
      <c r="K47" s="54">
        <v>399441</v>
      </c>
      <c r="L47" s="54">
        <v>399441</v>
      </c>
      <c r="M47" s="54">
        <v>0</v>
      </c>
      <c r="N47" s="54">
        <v>0</v>
      </c>
      <c r="O47" s="54">
        <v>0</v>
      </c>
      <c r="P47" s="60" t="s">
        <v>1082</v>
      </c>
      <c r="Q47" s="60" t="s">
        <v>1089</v>
      </c>
      <c r="R47" s="60" t="s">
        <v>1032</v>
      </c>
      <c r="S47" s="60" t="s">
        <v>1109</v>
      </c>
      <c r="T47" s="60" t="s">
        <v>1067</v>
      </c>
      <c r="U47" s="60" t="s">
        <v>1067</v>
      </c>
      <c r="V47" s="62" t="s">
        <v>1057</v>
      </c>
      <c r="W47" s="60" t="s">
        <v>1056</v>
      </c>
      <c r="X47" s="60" t="s">
        <v>1067</v>
      </c>
      <c r="Y47" s="62" t="s">
        <v>1067</v>
      </c>
      <c r="Z47" s="62" t="s">
        <v>1067</v>
      </c>
      <c r="AA47" s="62" t="s">
        <v>1067</v>
      </c>
      <c r="AB47" s="61" t="s">
        <v>1067</v>
      </c>
      <c r="AC47" s="61" t="s">
        <v>1109</v>
      </c>
    </row>
    <row r="48" spans="1:29" s="67" customFormat="1" ht="231" customHeight="1" x14ac:dyDescent="0.15">
      <c r="A48" s="59" t="s">
        <v>351</v>
      </c>
      <c r="B48" s="60" t="s">
        <v>1482</v>
      </c>
      <c r="C48" s="60" t="s">
        <v>1483</v>
      </c>
      <c r="D48" s="60" t="s">
        <v>1744</v>
      </c>
      <c r="E48" s="60" t="s">
        <v>60</v>
      </c>
      <c r="F48" s="60" t="s">
        <v>267</v>
      </c>
      <c r="G48" s="60" t="s">
        <v>1233</v>
      </c>
      <c r="H48" s="60" t="s">
        <v>1650</v>
      </c>
      <c r="I48" s="61">
        <v>65000000000</v>
      </c>
      <c r="J48" s="60" t="s">
        <v>59</v>
      </c>
      <c r="K48" s="54">
        <v>1458000</v>
      </c>
      <c r="L48" s="54">
        <v>1458000</v>
      </c>
      <c r="M48" s="54">
        <v>0</v>
      </c>
      <c r="N48" s="54">
        <v>0</v>
      </c>
      <c r="O48" s="54">
        <v>0</v>
      </c>
      <c r="P48" s="60" t="s">
        <v>1082</v>
      </c>
      <c r="Q48" s="60" t="s">
        <v>1150</v>
      </c>
      <c r="R48" s="60" t="s">
        <v>1044</v>
      </c>
      <c r="S48" s="60" t="s">
        <v>1067</v>
      </c>
      <c r="T48" s="60" t="s">
        <v>1067</v>
      </c>
      <c r="U48" s="60" t="s">
        <v>1067</v>
      </c>
      <c r="V48" s="62" t="s">
        <v>1057</v>
      </c>
      <c r="W48" s="60" t="s">
        <v>1056</v>
      </c>
      <c r="X48" s="60" t="s">
        <v>1067</v>
      </c>
      <c r="Y48" s="62" t="s">
        <v>1067</v>
      </c>
      <c r="Z48" s="62" t="s">
        <v>1067</v>
      </c>
      <c r="AA48" s="62" t="s">
        <v>1067</v>
      </c>
      <c r="AB48" s="61" t="s">
        <v>1067</v>
      </c>
      <c r="AC48" s="61"/>
    </row>
    <row r="49" spans="1:29" s="66" customFormat="1" ht="231" customHeight="1" x14ac:dyDescent="0.15">
      <c r="A49" s="59" t="s">
        <v>353</v>
      </c>
      <c r="B49" s="60" t="s">
        <v>1718</v>
      </c>
      <c r="C49" s="60" t="s">
        <v>1719</v>
      </c>
      <c r="D49" s="60" t="s">
        <v>1720</v>
      </c>
      <c r="E49" s="60" t="s">
        <v>60</v>
      </c>
      <c r="F49" s="60" t="s">
        <v>267</v>
      </c>
      <c r="G49" s="60" t="s">
        <v>1233</v>
      </c>
      <c r="H49" s="60" t="s">
        <v>1721</v>
      </c>
      <c r="I49" s="61" t="s">
        <v>1094</v>
      </c>
      <c r="J49" s="60" t="s">
        <v>59</v>
      </c>
      <c r="K49" s="54">
        <v>639272.67000000004</v>
      </c>
      <c r="L49" s="54">
        <v>639272.67000000004</v>
      </c>
      <c r="M49" s="54">
        <v>0</v>
      </c>
      <c r="N49" s="54">
        <v>0</v>
      </c>
      <c r="O49" s="54">
        <v>0</v>
      </c>
      <c r="P49" s="60" t="s">
        <v>1082</v>
      </c>
      <c r="Q49" s="60" t="s">
        <v>1082</v>
      </c>
      <c r="R49" s="60" t="s">
        <v>1044</v>
      </c>
      <c r="S49" s="60" t="s">
        <v>1057</v>
      </c>
      <c r="T49" s="60" t="s">
        <v>1057</v>
      </c>
      <c r="U49" s="60" t="s">
        <v>1057</v>
      </c>
      <c r="V49" s="62" t="s">
        <v>1067</v>
      </c>
      <c r="W49" s="60" t="s">
        <v>1056</v>
      </c>
      <c r="X49" s="60" t="s">
        <v>1057</v>
      </c>
      <c r="Y49" s="62" t="s">
        <v>1067</v>
      </c>
      <c r="Z49" s="62" t="s">
        <v>1067</v>
      </c>
      <c r="AA49" s="62" t="s">
        <v>1067</v>
      </c>
      <c r="AB49" s="61" t="s">
        <v>1067</v>
      </c>
      <c r="AC49" s="61" t="s">
        <v>1067</v>
      </c>
    </row>
    <row r="50" spans="1:29" s="66" customFormat="1" ht="409.5" customHeight="1" x14ac:dyDescent="0.15">
      <c r="A50" s="59" t="s">
        <v>363</v>
      </c>
      <c r="B50" s="60" t="s">
        <v>1608</v>
      </c>
      <c r="C50" s="60" t="s">
        <v>1609</v>
      </c>
      <c r="D50" s="60" t="s">
        <v>1763</v>
      </c>
      <c r="E50" s="60" t="s">
        <v>60</v>
      </c>
      <c r="F50" s="60" t="s">
        <v>746</v>
      </c>
      <c r="G50" s="60" t="s">
        <v>1090</v>
      </c>
      <c r="H50" s="60" t="s">
        <v>1805</v>
      </c>
      <c r="I50" s="61" t="s">
        <v>1094</v>
      </c>
      <c r="J50" s="60" t="s">
        <v>59</v>
      </c>
      <c r="K50" s="54">
        <v>3155035.17</v>
      </c>
      <c r="L50" s="54">
        <v>3155035.17</v>
      </c>
      <c r="M50" s="54">
        <v>0</v>
      </c>
      <c r="N50" s="54">
        <v>0</v>
      </c>
      <c r="O50" s="54">
        <v>0</v>
      </c>
      <c r="P50" s="60" t="s">
        <v>1082</v>
      </c>
      <c r="Q50" s="60" t="s">
        <v>1082</v>
      </c>
      <c r="R50" s="60" t="s">
        <v>1044</v>
      </c>
      <c r="S50" s="60" t="s">
        <v>1057</v>
      </c>
      <c r="T50" s="60" t="s">
        <v>1057</v>
      </c>
      <c r="U50" s="60" t="s">
        <v>1057</v>
      </c>
      <c r="V50" s="62" t="s">
        <v>1067</v>
      </c>
      <c r="W50" s="60" t="s">
        <v>1057</v>
      </c>
      <c r="X50" s="60" t="s">
        <v>1057</v>
      </c>
      <c r="Y50" s="62" t="s">
        <v>1067</v>
      </c>
      <c r="Z50" s="62" t="s">
        <v>1067</v>
      </c>
      <c r="AA50" s="62" t="s">
        <v>1067</v>
      </c>
      <c r="AB50" s="61" t="s">
        <v>1067</v>
      </c>
      <c r="AC50" s="61" t="s">
        <v>1067</v>
      </c>
    </row>
    <row r="51" spans="1:29" s="23" customFormat="1" ht="45.75" customHeight="1" x14ac:dyDescent="0.15">
      <c r="A51" s="40" t="s">
        <v>1507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3" t="s">
        <v>1510</v>
      </c>
      <c r="Q51" s="43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9" ht="307.5" customHeight="1" x14ac:dyDescent="0.15">
      <c r="A52" s="59" t="s">
        <v>1538</v>
      </c>
      <c r="B52" s="60" t="s">
        <v>1204</v>
      </c>
      <c r="C52" s="60" t="s">
        <v>1205</v>
      </c>
      <c r="D52" s="60" t="s">
        <v>1206</v>
      </c>
      <c r="E52" s="60" t="s">
        <v>60</v>
      </c>
      <c r="F52" s="60" t="s">
        <v>823</v>
      </c>
      <c r="G52" s="60" t="s">
        <v>1081</v>
      </c>
      <c r="H52" s="60" t="s">
        <v>1207</v>
      </c>
      <c r="I52" s="61">
        <v>65000000000</v>
      </c>
      <c r="J52" s="60" t="s">
        <v>59</v>
      </c>
      <c r="K52" s="54">
        <v>1113687.6000000001</v>
      </c>
      <c r="L52" s="54">
        <v>1113687.6000000001</v>
      </c>
      <c r="M52" s="54">
        <v>0</v>
      </c>
      <c r="N52" s="54">
        <v>0</v>
      </c>
      <c r="O52" s="54">
        <v>0</v>
      </c>
      <c r="P52" s="60" t="s">
        <v>1083</v>
      </c>
      <c r="Q52" s="60" t="s">
        <v>1089</v>
      </c>
      <c r="R52" s="60" t="s">
        <v>1032</v>
      </c>
      <c r="S52" s="60" t="s">
        <v>1056</v>
      </c>
      <c r="T52" s="60" t="s">
        <v>1057</v>
      </c>
      <c r="U52" s="60" t="s">
        <v>1057</v>
      </c>
      <c r="V52" s="62" t="s">
        <v>1057</v>
      </c>
      <c r="W52" s="60" t="s">
        <v>1056</v>
      </c>
      <c r="X52" s="60" t="s">
        <v>1057</v>
      </c>
      <c r="Y52" s="62" t="s">
        <v>1057</v>
      </c>
      <c r="Z52" s="62" t="s">
        <v>1057</v>
      </c>
      <c r="AA52" s="62" t="s">
        <v>1057</v>
      </c>
      <c r="AB52" s="61" t="s">
        <v>1057</v>
      </c>
      <c r="AC52" s="61" t="s">
        <v>1057</v>
      </c>
    </row>
    <row r="53" spans="1:29" ht="363.75" customHeight="1" x14ac:dyDescent="0.15">
      <c r="A53" s="59" t="s">
        <v>1539</v>
      </c>
      <c r="B53" s="60" t="s">
        <v>1208</v>
      </c>
      <c r="C53" s="60" t="s">
        <v>1209</v>
      </c>
      <c r="D53" s="60" t="s">
        <v>1210</v>
      </c>
      <c r="E53" s="60" t="s">
        <v>60</v>
      </c>
      <c r="F53" s="60" t="s">
        <v>746</v>
      </c>
      <c r="G53" s="60" t="s">
        <v>747</v>
      </c>
      <c r="H53" s="60" t="s">
        <v>1211</v>
      </c>
      <c r="I53" s="61">
        <v>65000000000</v>
      </c>
      <c r="J53" s="60" t="s">
        <v>59</v>
      </c>
      <c r="K53" s="54">
        <v>300000</v>
      </c>
      <c r="L53" s="54">
        <v>300000</v>
      </c>
      <c r="M53" s="54">
        <v>0</v>
      </c>
      <c r="N53" s="54">
        <v>0</v>
      </c>
      <c r="O53" s="54">
        <v>0</v>
      </c>
      <c r="P53" s="60" t="s">
        <v>1083</v>
      </c>
      <c r="Q53" s="60" t="s">
        <v>1089</v>
      </c>
      <c r="R53" s="60" t="s">
        <v>1032</v>
      </c>
      <c r="S53" s="60" t="s">
        <v>1056</v>
      </c>
      <c r="T53" s="60" t="s">
        <v>1057</v>
      </c>
      <c r="U53" s="60" t="s">
        <v>1057</v>
      </c>
      <c r="V53" s="62" t="s">
        <v>1057</v>
      </c>
      <c r="W53" s="60" t="s">
        <v>1056</v>
      </c>
      <c r="X53" s="60" t="s">
        <v>1057</v>
      </c>
      <c r="Y53" s="62" t="s">
        <v>1057</v>
      </c>
      <c r="Z53" s="62" t="s">
        <v>1057</v>
      </c>
      <c r="AA53" s="62" t="s">
        <v>1057</v>
      </c>
      <c r="AB53" s="61" t="s">
        <v>1057</v>
      </c>
      <c r="AC53" s="61" t="s">
        <v>1109</v>
      </c>
    </row>
    <row r="54" spans="1:29" ht="265.5" customHeight="1" x14ac:dyDescent="0.15">
      <c r="A54" s="59" t="s">
        <v>1540</v>
      </c>
      <c r="B54" s="60" t="s">
        <v>1212</v>
      </c>
      <c r="C54" s="60" t="s">
        <v>1213</v>
      </c>
      <c r="D54" s="60" t="s">
        <v>1214</v>
      </c>
      <c r="E54" s="60" t="s">
        <v>60</v>
      </c>
      <c r="F54" s="60" t="s">
        <v>746</v>
      </c>
      <c r="G54" s="60" t="s">
        <v>747</v>
      </c>
      <c r="H54" s="60" t="s">
        <v>1215</v>
      </c>
      <c r="I54" s="61">
        <v>65000000000</v>
      </c>
      <c r="J54" s="60" t="s">
        <v>59</v>
      </c>
      <c r="K54" s="54">
        <v>870000</v>
      </c>
      <c r="L54" s="54">
        <v>870000</v>
      </c>
      <c r="M54" s="54">
        <v>0</v>
      </c>
      <c r="N54" s="54">
        <v>0</v>
      </c>
      <c r="O54" s="54">
        <v>0</v>
      </c>
      <c r="P54" s="60" t="s">
        <v>1083</v>
      </c>
      <c r="Q54" s="60" t="s">
        <v>1089</v>
      </c>
      <c r="R54" s="60" t="s">
        <v>1044</v>
      </c>
      <c r="S54" s="60" t="s">
        <v>1057</v>
      </c>
      <c r="T54" s="60" t="s">
        <v>1057</v>
      </c>
      <c r="U54" s="60" t="s">
        <v>1057</v>
      </c>
      <c r="V54" s="62" t="s">
        <v>1057</v>
      </c>
      <c r="W54" s="60" t="s">
        <v>1056</v>
      </c>
      <c r="X54" s="60" t="s">
        <v>1057</v>
      </c>
      <c r="Y54" s="62" t="s">
        <v>1057</v>
      </c>
      <c r="Z54" s="62" t="s">
        <v>1057</v>
      </c>
      <c r="AA54" s="62" t="s">
        <v>1057</v>
      </c>
      <c r="AB54" s="61" t="s">
        <v>1057</v>
      </c>
      <c r="AC54" s="61" t="s">
        <v>1057</v>
      </c>
    </row>
    <row r="55" spans="1:29" ht="282.75" customHeight="1" x14ac:dyDescent="0.15">
      <c r="A55" s="59" t="s">
        <v>1541</v>
      </c>
      <c r="B55" s="60" t="s">
        <v>1247</v>
      </c>
      <c r="C55" s="60" t="s">
        <v>1248</v>
      </c>
      <c r="D55" s="60" t="s">
        <v>1249</v>
      </c>
      <c r="E55" s="60" t="s">
        <v>60</v>
      </c>
      <c r="F55" s="60" t="s">
        <v>746</v>
      </c>
      <c r="G55" s="60" t="s">
        <v>1090</v>
      </c>
      <c r="H55" s="60" t="s">
        <v>34</v>
      </c>
      <c r="I55" s="61">
        <v>65000000000</v>
      </c>
      <c r="J55" s="60" t="s">
        <v>59</v>
      </c>
      <c r="K55" s="54">
        <v>9200000</v>
      </c>
      <c r="L55" s="54">
        <v>9200000</v>
      </c>
      <c r="M55" s="54">
        <v>0</v>
      </c>
      <c r="N55" s="54">
        <v>0</v>
      </c>
      <c r="O55" s="54">
        <v>0</v>
      </c>
      <c r="P55" s="60" t="s">
        <v>1083</v>
      </c>
      <c r="Q55" s="60" t="s">
        <v>1085</v>
      </c>
      <c r="R55" s="60" t="s">
        <v>1032</v>
      </c>
      <c r="S55" s="60" t="s">
        <v>1056</v>
      </c>
      <c r="T55" s="60" t="s">
        <v>1057</v>
      </c>
      <c r="U55" s="60" t="s">
        <v>1057</v>
      </c>
      <c r="V55" s="62" t="s">
        <v>1057</v>
      </c>
      <c r="W55" s="60" t="s">
        <v>1057</v>
      </c>
      <c r="X55" s="60" t="s">
        <v>1057</v>
      </c>
      <c r="Y55" s="62" t="s">
        <v>1057</v>
      </c>
      <c r="Z55" s="62" t="s">
        <v>1057</v>
      </c>
      <c r="AA55" s="62" t="s">
        <v>1057</v>
      </c>
      <c r="AB55" s="61" t="s">
        <v>1057</v>
      </c>
      <c r="AC55" s="61" t="s">
        <v>1057</v>
      </c>
    </row>
    <row r="56" spans="1:29" ht="261" customHeight="1" x14ac:dyDescent="0.15">
      <c r="A56" s="59" t="s">
        <v>1542</v>
      </c>
      <c r="B56" s="60" t="s">
        <v>1293</v>
      </c>
      <c r="C56" s="60" t="s">
        <v>1307</v>
      </c>
      <c r="D56" s="60" t="s">
        <v>1308</v>
      </c>
      <c r="E56" s="60" t="s">
        <v>60</v>
      </c>
      <c r="F56" s="60" t="s">
        <v>823</v>
      </c>
      <c r="G56" s="60" t="s">
        <v>1081</v>
      </c>
      <c r="H56" s="60" t="s">
        <v>13</v>
      </c>
      <c r="I56" s="61">
        <v>65000000000</v>
      </c>
      <c r="J56" s="60" t="s">
        <v>59</v>
      </c>
      <c r="K56" s="54">
        <v>4500000</v>
      </c>
      <c r="L56" s="54">
        <v>4500000</v>
      </c>
      <c r="M56" s="54">
        <v>0</v>
      </c>
      <c r="N56" s="54">
        <v>0</v>
      </c>
      <c r="O56" s="54">
        <v>0</v>
      </c>
      <c r="P56" s="60" t="s">
        <v>1083</v>
      </c>
      <c r="Q56" s="60" t="s">
        <v>1144</v>
      </c>
      <c r="R56" s="60" t="s">
        <v>1018</v>
      </c>
      <c r="S56" s="60" t="s">
        <v>1056</v>
      </c>
      <c r="T56" s="60" t="s">
        <v>1057</v>
      </c>
      <c r="U56" s="60" t="s">
        <v>1057</v>
      </c>
      <c r="V56" s="62" t="s">
        <v>1057</v>
      </c>
      <c r="W56" s="60" t="s">
        <v>1057</v>
      </c>
      <c r="X56" s="60" t="s">
        <v>1057</v>
      </c>
      <c r="Y56" s="62" t="s">
        <v>1057</v>
      </c>
      <c r="Z56" s="62" t="s">
        <v>1057</v>
      </c>
      <c r="AA56" s="62" t="s">
        <v>1057</v>
      </c>
      <c r="AB56" s="61" t="s">
        <v>1057</v>
      </c>
      <c r="AC56" s="61" t="s">
        <v>1057</v>
      </c>
    </row>
    <row r="57" spans="1:29" ht="264" customHeight="1" x14ac:dyDescent="0.15">
      <c r="A57" s="59" t="s">
        <v>1543</v>
      </c>
      <c r="B57" s="60" t="s">
        <v>1186</v>
      </c>
      <c r="C57" s="60" t="s">
        <v>1331</v>
      </c>
      <c r="D57" s="60" t="s">
        <v>1335</v>
      </c>
      <c r="E57" s="60" t="s">
        <v>60</v>
      </c>
      <c r="F57" s="60" t="s">
        <v>823</v>
      </c>
      <c r="G57" s="60" t="s">
        <v>1081</v>
      </c>
      <c r="H57" s="60" t="s">
        <v>13</v>
      </c>
      <c r="I57" s="61">
        <v>46000000000</v>
      </c>
      <c r="J57" s="60" t="s">
        <v>1336</v>
      </c>
      <c r="K57" s="54">
        <v>1700000</v>
      </c>
      <c r="L57" s="54">
        <v>1700000</v>
      </c>
      <c r="M57" s="54">
        <v>0</v>
      </c>
      <c r="N57" s="54">
        <v>0</v>
      </c>
      <c r="O57" s="54">
        <v>0</v>
      </c>
      <c r="P57" s="60" t="s">
        <v>1083</v>
      </c>
      <c r="Q57" s="60" t="s">
        <v>1085</v>
      </c>
      <c r="R57" s="60" t="s">
        <v>1044</v>
      </c>
      <c r="S57" s="60" t="s">
        <v>1057</v>
      </c>
      <c r="T57" s="60" t="s">
        <v>1057</v>
      </c>
      <c r="U57" s="60" t="s">
        <v>1057</v>
      </c>
      <c r="V57" s="62" t="s">
        <v>1057</v>
      </c>
      <c r="W57" s="60" t="s">
        <v>1067</v>
      </c>
      <c r="X57" s="60" t="s">
        <v>1057</v>
      </c>
      <c r="Y57" s="62" t="s">
        <v>1057</v>
      </c>
      <c r="Z57" s="62" t="s">
        <v>1057</v>
      </c>
      <c r="AA57" s="62" t="s">
        <v>1057</v>
      </c>
      <c r="AB57" s="61" t="s">
        <v>1057</v>
      </c>
      <c r="AC57" s="61" t="s">
        <v>1057</v>
      </c>
    </row>
    <row r="58" spans="1:29" ht="336.75" customHeight="1" x14ac:dyDescent="0.15">
      <c r="A58" s="59" t="s">
        <v>1544</v>
      </c>
      <c r="B58" s="60" t="s">
        <v>1360</v>
      </c>
      <c r="C58" s="60" t="s">
        <v>1361</v>
      </c>
      <c r="D58" s="60" t="s">
        <v>1362</v>
      </c>
      <c r="E58" s="60" t="s">
        <v>60</v>
      </c>
      <c r="F58" s="60" t="s">
        <v>667</v>
      </c>
      <c r="G58" s="60" t="s">
        <v>1148</v>
      </c>
      <c r="H58" s="60" t="s">
        <v>13</v>
      </c>
      <c r="I58" s="61">
        <v>65000000000</v>
      </c>
      <c r="J58" s="60" t="s">
        <v>59</v>
      </c>
      <c r="K58" s="54">
        <v>5100000</v>
      </c>
      <c r="L58" s="54">
        <v>5100000</v>
      </c>
      <c r="M58" s="54">
        <v>0</v>
      </c>
      <c r="N58" s="54">
        <v>0</v>
      </c>
      <c r="O58" s="54">
        <v>0</v>
      </c>
      <c r="P58" s="60" t="s">
        <v>1083</v>
      </c>
      <c r="Q58" s="60" t="s">
        <v>1089</v>
      </c>
      <c r="R58" s="60" t="s">
        <v>1018</v>
      </c>
      <c r="S58" s="60" t="s">
        <v>1056</v>
      </c>
      <c r="T58" s="60" t="s">
        <v>1057</v>
      </c>
      <c r="U58" s="60" t="s">
        <v>1057</v>
      </c>
      <c r="V58" s="62" t="s">
        <v>1057</v>
      </c>
      <c r="W58" s="60" t="s">
        <v>1067</v>
      </c>
      <c r="X58" s="60" t="s">
        <v>1057</v>
      </c>
      <c r="Y58" s="62" t="s">
        <v>1057</v>
      </c>
      <c r="Z58" s="62" t="s">
        <v>1057</v>
      </c>
      <c r="AA58" s="62" t="s">
        <v>1057</v>
      </c>
      <c r="AB58" s="61" t="s">
        <v>1057</v>
      </c>
      <c r="AC58" s="61" t="s">
        <v>1057</v>
      </c>
    </row>
    <row r="59" spans="1:29" ht="306.75" customHeight="1" x14ac:dyDescent="0.15">
      <c r="A59" s="59" t="s">
        <v>1545</v>
      </c>
      <c r="B59" s="60" t="s">
        <v>1096</v>
      </c>
      <c r="C59" s="60" t="s">
        <v>1158</v>
      </c>
      <c r="D59" s="60" t="s">
        <v>1363</v>
      </c>
      <c r="E59" s="60" t="s">
        <v>60</v>
      </c>
      <c r="F59" s="60" t="s">
        <v>667</v>
      </c>
      <c r="G59" s="60" t="s">
        <v>1147</v>
      </c>
      <c r="H59" s="60" t="s">
        <v>33</v>
      </c>
      <c r="I59" s="61">
        <v>65000000000</v>
      </c>
      <c r="J59" s="60" t="s">
        <v>59</v>
      </c>
      <c r="K59" s="54">
        <v>1960000</v>
      </c>
      <c r="L59" s="54">
        <v>1960000</v>
      </c>
      <c r="M59" s="54">
        <v>0</v>
      </c>
      <c r="N59" s="54">
        <v>0</v>
      </c>
      <c r="O59" s="54">
        <v>0</v>
      </c>
      <c r="P59" s="60" t="s">
        <v>1083</v>
      </c>
      <c r="Q59" s="60" t="s">
        <v>1089</v>
      </c>
      <c r="R59" s="60" t="s">
        <v>1018</v>
      </c>
      <c r="S59" s="60" t="s">
        <v>1056</v>
      </c>
      <c r="T59" s="60" t="s">
        <v>1057</v>
      </c>
      <c r="U59" s="60" t="s">
        <v>1057</v>
      </c>
      <c r="V59" s="62" t="s">
        <v>1057</v>
      </c>
      <c r="W59" s="60" t="s">
        <v>1056</v>
      </c>
      <c r="X59" s="60" t="s">
        <v>1057</v>
      </c>
      <c r="Y59" s="62" t="s">
        <v>1057</v>
      </c>
      <c r="Z59" s="62" t="s">
        <v>1057</v>
      </c>
      <c r="AA59" s="62" t="s">
        <v>1057</v>
      </c>
      <c r="AB59" s="61" t="s">
        <v>1057</v>
      </c>
      <c r="AC59" s="61" t="s">
        <v>1057</v>
      </c>
    </row>
    <row r="60" spans="1:29" ht="298.5" customHeight="1" x14ac:dyDescent="0.15">
      <c r="A60" s="59" t="s">
        <v>1546</v>
      </c>
      <c r="B60" s="60" t="s">
        <v>1354</v>
      </c>
      <c r="C60" s="60" t="s">
        <v>1364</v>
      </c>
      <c r="D60" s="60" t="s">
        <v>1365</v>
      </c>
      <c r="E60" s="60" t="s">
        <v>60</v>
      </c>
      <c r="F60" s="60" t="s">
        <v>667</v>
      </c>
      <c r="G60" s="60" t="s">
        <v>1147</v>
      </c>
      <c r="H60" s="60" t="s">
        <v>32</v>
      </c>
      <c r="I60" s="61">
        <v>65000000000</v>
      </c>
      <c r="J60" s="60" t="s">
        <v>59</v>
      </c>
      <c r="K60" s="54">
        <v>500000</v>
      </c>
      <c r="L60" s="54">
        <v>500000</v>
      </c>
      <c r="M60" s="54">
        <v>0</v>
      </c>
      <c r="N60" s="54">
        <v>0</v>
      </c>
      <c r="O60" s="54">
        <v>0</v>
      </c>
      <c r="P60" s="60" t="s">
        <v>1083</v>
      </c>
      <c r="Q60" s="60" t="s">
        <v>1085</v>
      </c>
      <c r="R60" s="60" t="s">
        <v>1018</v>
      </c>
      <c r="S60" s="60" t="s">
        <v>1056</v>
      </c>
      <c r="T60" s="60" t="s">
        <v>1057</v>
      </c>
      <c r="U60" s="60" t="s">
        <v>1057</v>
      </c>
      <c r="V60" s="62" t="s">
        <v>1057</v>
      </c>
      <c r="W60" s="60" t="s">
        <v>1067</v>
      </c>
      <c r="X60" s="60" t="s">
        <v>1057</v>
      </c>
      <c r="Y60" s="62" t="s">
        <v>1057</v>
      </c>
      <c r="Z60" s="62" t="s">
        <v>1057</v>
      </c>
      <c r="AA60" s="62" t="s">
        <v>1057</v>
      </c>
      <c r="AB60" s="61" t="s">
        <v>1057</v>
      </c>
      <c r="AC60" s="61" t="s">
        <v>1057</v>
      </c>
    </row>
    <row r="61" spans="1:29" ht="353.25" customHeight="1" x14ac:dyDescent="0.15">
      <c r="A61" s="59" t="s">
        <v>1550</v>
      </c>
      <c r="B61" s="60" t="s">
        <v>1482</v>
      </c>
      <c r="C61" s="60" t="s">
        <v>1497</v>
      </c>
      <c r="D61" s="60" t="s">
        <v>1498</v>
      </c>
      <c r="E61" s="60" t="s">
        <v>60</v>
      </c>
      <c r="F61" s="60" t="s">
        <v>267</v>
      </c>
      <c r="G61" s="60" t="s">
        <v>1233</v>
      </c>
      <c r="H61" s="60" t="s">
        <v>1499</v>
      </c>
      <c r="I61" s="61">
        <v>65000000000</v>
      </c>
      <c r="J61" s="60" t="s">
        <v>59</v>
      </c>
      <c r="K61" s="54">
        <v>1186500</v>
      </c>
      <c r="L61" s="54">
        <v>1186500</v>
      </c>
      <c r="M61" s="54">
        <v>0</v>
      </c>
      <c r="N61" s="54">
        <v>0</v>
      </c>
      <c r="O61" s="54">
        <v>0</v>
      </c>
      <c r="P61" s="60" t="s">
        <v>1083</v>
      </c>
      <c r="Q61" s="60" t="s">
        <v>1089</v>
      </c>
      <c r="R61" s="60" t="s">
        <v>1032</v>
      </c>
      <c r="S61" s="60" t="s">
        <v>1056</v>
      </c>
      <c r="T61" s="60" t="s">
        <v>1057</v>
      </c>
      <c r="U61" s="60" t="s">
        <v>1057</v>
      </c>
      <c r="V61" s="62" t="s">
        <v>1057</v>
      </c>
      <c r="W61" s="60" t="s">
        <v>1109</v>
      </c>
      <c r="X61" s="60" t="s">
        <v>1057</v>
      </c>
      <c r="Y61" s="62" t="s">
        <v>1057</v>
      </c>
      <c r="Z61" s="62" t="s">
        <v>1057</v>
      </c>
      <c r="AA61" s="62" t="s">
        <v>1057</v>
      </c>
      <c r="AB61" s="61" t="s">
        <v>1057</v>
      </c>
      <c r="AC61" s="61" t="s">
        <v>1057</v>
      </c>
    </row>
    <row r="62" spans="1:29" ht="354" customHeight="1" x14ac:dyDescent="0.15">
      <c r="A62" s="59" t="s">
        <v>1551</v>
      </c>
      <c r="B62" s="60" t="s">
        <v>1482</v>
      </c>
      <c r="C62" s="60" t="s">
        <v>1500</v>
      </c>
      <c r="D62" s="60" t="s">
        <v>1501</v>
      </c>
      <c r="E62" s="60" t="s">
        <v>60</v>
      </c>
      <c r="F62" s="60" t="s">
        <v>267</v>
      </c>
      <c r="G62" s="60" t="s">
        <v>1233</v>
      </c>
      <c r="H62" s="60" t="s">
        <v>1502</v>
      </c>
      <c r="I62" s="61">
        <v>65000000000</v>
      </c>
      <c r="J62" s="60" t="s">
        <v>59</v>
      </c>
      <c r="K62" s="54">
        <v>750000</v>
      </c>
      <c r="L62" s="54">
        <v>750000</v>
      </c>
      <c r="M62" s="54">
        <v>0</v>
      </c>
      <c r="N62" s="54">
        <v>0</v>
      </c>
      <c r="O62" s="54">
        <v>0</v>
      </c>
      <c r="P62" s="60" t="s">
        <v>1083</v>
      </c>
      <c r="Q62" s="60" t="s">
        <v>1089</v>
      </c>
      <c r="R62" s="60" t="s">
        <v>1032</v>
      </c>
      <c r="S62" s="60" t="s">
        <v>1056</v>
      </c>
      <c r="T62" s="60" t="s">
        <v>1057</v>
      </c>
      <c r="U62" s="60" t="s">
        <v>1057</v>
      </c>
      <c r="V62" s="62" t="s">
        <v>1057</v>
      </c>
      <c r="W62" s="60" t="s">
        <v>1109</v>
      </c>
      <c r="X62" s="60" t="s">
        <v>1057</v>
      </c>
      <c r="Y62" s="62" t="s">
        <v>1057</v>
      </c>
      <c r="Z62" s="62" t="s">
        <v>1057</v>
      </c>
      <c r="AA62" s="62" t="s">
        <v>1057</v>
      </c>
      <c r="AB62" s="61" t="s">
        <v>1057</v>
      </c>
      <c r="AC62" s="61" t="s">
        <v>1057</v>
      </c>
    </row>
    <row r="63" spans="1:29" ht="243.75" customHeight="1" x14ac:dyDescent="0.15">
      <c r="A63" s="59" t="s">
        <v>1552</v>
      </c>
      <c r="B63" s="60" t="s">
        <v>1490</v>
      </c>
      <c r="C63" s="60" t="s">
        <v>1491</v>
      </c>
      <c r="D63" s="60" t="s">
        <v>1492</v>
      </c>
      <c r="E63" s="60" t="s">
        <v>60</v>
      </c>
      <c r="F63" s="60" t="s">
        <v>746</v>
      </c>
      <c r="G63" s="60" t="s">
        <v>1090</v>
      </c>
      <c r="H63" s="60" t="s">
        <v>1182</v>
      </c>
      <c r="I63" s="61">
        <v>65000000000</v>
      </c>
      <c r="J63" s="60" t="s">
        <v>59</v>
      </c>
      <c r="K63" s="54">
        <v>300000</v>
      </c>
      <c r="L63" s="54">
        <v>300000</v>
      </c>
      <c r="M63" s="54">
        <v>0</v>
      </c>
      <c r="N63" s="54">
        <v>0</v>
      </c>
      <c r="O63" s="54">
        <v>0</v>
      </c>
      <c r="P63" s="60" t="s">
        <v>1083</v>
      </c>
      <c r="Q63" s="60" t="s">
        <v>1149</v>
      </c>
      <c r="R63" s="60" t="s">
        <v>1032</v>
      </c>
      <c r="S63" s="60" t="s">
        <v>1056</v>
      </c>
      <c r="T63" s="60" t="s">
        <v>1057</v>
      </c>
      <c r="U63" s="60" t="s">
        <v>1057</v>
      </c>
      <c r="V63" s="62" t="s">
        <v>1057</v>
      </c>
      <c r="W63" s="60" t="s">
        <v>1057</v>
      </c>
      <c r="X63" s="60" t="s">
        <v>1057</v>
      </c>
      <c r="Y63" s="62" t="s">
        <v>1057</v>
      </c>
      <c r="Z63" s="62" t="s">
        <v>1057</v>
      </c>
      <c r="AA63" s="62" t="s">
        <v>1057</v>
      </c>
      <c r="AB63" s="61" t="s">
        <v>1057</v>
      </c>
      <c r="AC63" s="61" t="s">
        <v>1057</v>
      </c>
    </row>
    <row r="64" spans="1:29" ht="285.75" customHeight="1" x14ac:dyDescent="0.15">
      <c r="A64" s="59" t="s">
        <v>1553</v>
      </c>
      <c r="B64" s="60" t="s">
        <v>1490</v>
      </c>
      <c r="C64" s="60" t="s">
        <v>1493</v>
      </c>
      <c r="D64" s="60" t="s">
        <v>1494</v>
      </c>
      <c r="E64" s="60" t="s">
        <v>60</v>
      </c>
      <c r="F64" s="60" t="s">
        <v>746</v>
      </c>
      <c r="G64" s="60" t="s">
        <v>1090</v>
      </c>
      <c r="H64" s="60" t="s">
        <v>1182</v>
      </c>
      <c r="I64" s="61">
        <v>65000000000</v>
      </c>
      <c r="J64" s="60" t="s">
        <v>59</v>
      </c>
      <c r="K64" s="54">
        <v>300000</v>
      </c>
      <c r="L64" s="54">
        <v>300000</v>
      </c>
      <c r="M64" s="54">
        <v>0</v>
      </c>
      <c r="N64" s="54">
        <v>0</v>
      </c>
      <c r="O64" s="54">
        <v>0</v>
      </c>
      <c r="P64" s="60" t="s">
        <v>1083</v>
      </c>
      <c r="Q64" s="60" t="s">
        <v>1149</v>
      </c>
      <c r="R64" s="60" t="s">
        <v>1032</v>
      </c>
      <c r="S64" s="60" t="s">
        <v>1056</v>
      </c>
      <c r="T64" s="60" t="s">
        <v>1057</v>
      </c>
      <c r="U64" s="60" t="s">
        <v>1057</v>
      </c>
      <c r="V64" s="62" t="s">
        <v>1057</v>
      </c>
      <c r="W64" s="60" t="s">
        <v>1057</v>
      </c>
      <c r="X64" s="60" t="s">
        <v>1057</v>
      </c>
      <c r="Y64" s="62" t="s">
        <v>1057</v>
      </c>
      <c r="Z64" s="62" t="s">
        <v>1057</v>
      </c>
      <c r="AA64" s="62" t="s">
        <v>1057</v>
      </c>
      <c r="AB64" s="61" t="s">
        <v>1057</v>
      </c>
      <c r="AC64" s="61" t="s">
        <v>1109</v>
      </c>
    </row>
    <row r="65" spans="1:29" ht="285.75" customHeight="1" x14ac:dyDescent="0.15">
      <c r="A65" s="59" t="s">
        <v>371</v>
      </c>
      <c r="B65" s="60" t="s">
        <v>1784</v>
      </c>
      <c r="C65" s="60" t="s">
        <v>1785</v>
      </c>
      <c r="D65" s="60" t="s">
        <v>1786</v>
      </c>
      <c r="E65" s="60" t="s">
        <v>60</v>
      </c>
      <c r="F65" s="60" t="s">
        <v>746</v>
      </c>
      <c r="G65" s="60" t="s">
        <v>1090</v>
      </c>
      <c r="H65" s="60" t="s">
        <v>13</v>
      </c>
      <c r="I65" s="61">
        <v>65000000000</v>
      </c>
      <c r="J65" s="60" t="s">
        <v>59</v>
      </c>
      <c r="K65" s="54">
        <v>314195</v>
      </c>
      <c r="L65" s="54">
        <v>314195</v>
      </c>
      <c r="M65" s="54">
        <v>0</v>
      </c>
      <c r="N65" s="54">
        <v>0</v>
      </c>
      <c r="O65" s="54">
        <v>0</v>
      </c>
      <c r="P65" s="60" t="s">
        <v>1083</v>
      </c>
      <c r="Q65" s="60" t="s">
        <v>1084</v>
      </c>
      <c r="R65" s="60" t="s">
        <v>1032</v>
      </c>
      <c r="S65" s="60" t="s">
        <v>1056</v>
      </c>
      <c r="T65" s="60" t="s">
        <v>1067</v>
      </c>
      <c r="U65" s="60" t="s">
        <v>1067</v>
      </c>
      <c r="V65" s="62" t="s">
        <v>1067</v>
      </c>
      <c r="W65" s="60" t="s">
        <v>1109</v>
      </c>
      <c r="X65" s="60" t="s">
        <v>1067</v>
      </c>
      <c r="Y65" s="62" t="s">
        <v>1067</v>
      </c>
      <c r="Z65" s="62" t="s">
        <v>1067</v>
      </c>
      <c r="AA65" s="62" t="s">
        <v>1067</v>
      </c>
      <c r="AB65" s="61" t="s">
        <v>1067</v>
      </c>
      <c r="AC65" s="61" t="s">
        <v>1067</v>
      </c>
    </row>
    <row r="66" spans="1:29" s="67" customFormat="1" ht="285.75" customHeight="1" x14ac:dyDescent="0.15">
      <c r="A66" s="59" t="s">
        <v>373</v>
      </c>
      <c r="B66" s="60" t="s">
        <v>1096</v>
      </c>
      <c r="C66" s="60" t="s">
        <v>1158</v>
      </c>
      <c r="D66" s="60" t="s">
        <v>1787</v>
      </c>
      <c r="E66" s="60" t="s">
        <v>60</v>
      </c>
      <c r="F66" s="60" t="s">
        <v>746</v>
      </c>
      <c r="G66" s="60" t="s">
        <v>1090</v>
      </c>
      <c r="H66" s="60" t="s">
        <v>13</v>
      </c>
      <c r="I66" s="61">
        <v>65000000000</v>
      </c>
      <c r="J66" s="60" t="s">
        <v>59</v>
      </c>
      <c r="K66" s="54">
        <v>150510</v>
      </c>
      <c r="L66" s="54">
        <v>150510</v>
      </c>
      <c r="M66" s="54">
        <v>0</v>
      </c>
      <c r="N66" s="54">
        <v>0</v>
      </c>
      <c r="O66" s="54">
        <v>0</v>
      </c>
      <c r="P66" s="60" t="s">
        <v>1083</v>
      </c>
      <c r="Q66" s="60" t="s">
        <v>1089</v>
      </c>
      <c r="R66" s="60" t="s">
        <v>1032</v>
      </c>
      <c r="S66" s="60" t="s">
        <v>1056</v>
      </c>
      <c r="T66" s="60" t="s">
        <v>1067</v>
      </c>
      <c r="U66" s="60" t="s">
        <v>1067</v>
      </c>
      <c r="V66" s="62" t="s">
        <v>1067</v>
      </c>
      <c r="W66" s="60" t="s">
        <v>1109</v>
      </c>
      <c r="X66" s="60" t="s">
        <v>1067</v>
      </c>
      <c r="Y66" s="62" t="s">
        <v>1067</v>
      </c>
      <c r="Z66" s="62" t="s">
        <v>1067</v>
      </c>
      <c r="AA66" s="62" t="s">
        <v>1067</v>
      </c>
      <c r="AB66" s="61" t="s">
        <v>1067</v>
      </c>
      <c r="AC66" s="61" t="s">
        <v>1067</v>
      </c>
    </row>
    <row r="67" spans="1:29" s="67" customFormat="1" ht="285.75" customHeight="1" x14ac:dyDescent="0.15">
      <c r="A67" s="59" t="s">
        <v>375</v>
      </c>
      <c r="B67" s="60" t="s">
        <v>1096</v>
      </c>
      <c r="C67" s="60" t="s">
        <v>1158</v>
      </c>
      <c r="D67" s="60" t="s">
        <v>1788</v>
      </c>
      <c r="E67" s="60" t="s">
        <v>60</v>
      </c>
      <c r="F67" s="60" t="s">
        <v>746</v>
      </c>
      <c r="G67" s="60" t="s">
        <v>1090</v>
      </c>
      <c r="H67" s="60" t="s">
        <v>34</v>
      </c>
      <c r="I67" s="61">
        <v>65000000000</v>
      </c>
      <c r="J67" s="60" t="s">
        <v>59</v>
      </c>
      <c r="K67" s="54" t="s">
        <v>1789</v>
      </c>
      <c r="L67" s="54" t="s">
        <v>1789</v>
      </c>
      <c r="M67" s="54">
        <v>0</v>
      </c>
      <c r="N67" s="54">
        <v>0</v>
      </c>
      <c r="O67" s="54">
        <v>0</v>
      </c>
      <c r="P67" s="60" t="s">
        <v>1083</v>
      </c>
      <c r="Q67" s="60" t="s">
        <v>1089</v>
      </c>
      <c r="R67" s="60" t="s">
        <v>1032</v>
      </c>
      <c r="S67" s="60" t="s">
        <v>1056</v>
      </c>
      <c r="T67" s="60" t="s">
        <v>1067</v>
      </c>
      <c r="U67" s="60" t="s">
        <v>1067</v>
      </c>
      <c r="V67" s="62" t="s">
        <v>1067</v>
      </c>
      <c r="W67" s="60" t="s">
        <v>1109</v>
      </c>
      <c r="X67" s="60" t="s">
        <v>1067</v>
      </c>
      <c r="Y67" s="62" t="s">
        <v>1067</v>
      </c>
      <c r="Z67" s="62" t="s">
        <v>1067</v>
      </c>
      <c r="AA67" s="62" t="s">
        <v>1067</v>
      </c>
      <c r="AB67" s="61" t="s">
        <v>1067</v>
      </c>
      <c r="AC67" s="61" t="s">
        <v>1067</v>
      </c>
    </row>
    <row r="68" spans="1:29" s="66" customFormat="1" ht="285.75" customHeight="1" x14ac:dyDescent="0.15">
      <c r="A68" s="59" t="s">
        <v>377</v>
      </c>
      <c r="B68" s="60" t="s">
        <v>1096</v>
      </c>
      <c r="C68" s="60" t="s">
        <v>1158</v>
      </c>
      <c r="D68" s="60" t="s">
        <v>1790</v>
      </c>
      <c r="E68" s="60" t="s">
        <v>60</v>
      </c>
      <c r="F68" s="60" t="s">
        <v>746</v>
      </c>
      <c r="G68" s="60" t="s">
        <v>1090</v>
      </c>
      <c r="H68" s="60" t="s">
        <v>13</v>
      </c>
      <c r="I68" s="61">
        <v>65000000000</v>
      </c>
      <c r="J68" s="60" t="s">
        <v>59</v>
      </c>
      <c r="K68" s="54" t="s">
        <v>1791</v>
      </c>
      <c r="L68" s="54" t="s">
        <v>1791</v>
      </c>
      <c r="M68" s="54">
        <v>0</v>
      </c>
      <c r="N68" s="54">
        <v>0</v>
      </c>
      <c r="O68" s="54">
        <v>0</v>
      </c>
      <c r="P68" s="60" t="s">
        <v>1083</v>
      </c>
      <c r="Q68" s="60" t="s">
        <v>1089</v>
      </c>
      <c r="R68" s="60" t="s">
        <v>1032</v>
      </c>
      <c r="S68" s="60" t="s">
        <v>1056</v>
      </c>
      <c r="T68" s="60" t="s">
        <v>1067</v>
      </c>
      <c r="U68" s="60" t="s">
        <v>1067</v>
      </c>
      <c r="V68" s="62" t="s">
        <v>1067</v>
      </c>
      <c r="W68" s="60" t="s">
        <v>1109</v>
      </c>
      <c r="X68" s="60" t="s">
        <v>1067</v>
      </c>
      <c r="Y68" s="62" t="s">
        <v>1067</v>
      </c>
      <c r="Z68" s="62" t="s">
        <v>1067</v>
      </c>
      <c r="AA68" s="62" t="s">
        <v>1067</v>
      </c>
      <c r="AB68" s="61" t="s">
        <v>1067</v>
      </c>
      <c r="AC68" s="61" t="s">
        <v>1067</v>
      </c>
    </row>
    <row r="69" spans="1:29" ht="285.75" customHeight="1" x14ac:dyDescent="0.15">
      <c r="A69" s="59" t="s">
        <v>379</v>
      </c>
      <c r="B69" s="60" t="s">
        <v>1354</v>
      </c>
      <c r="C69" s="60" t="s">
        <v>1792</v>
      </c>
      <c r="D69" s="60" t="s">
        <v>1793</v>
      </c>
      <c r="E69" s="60" t="s">
        <v>60</v>
      </c>
      <c r="F69" s="60" t="s">
        <v>823</v>
      </c>
      <c r="G69" s="60" t="s">
        <v>1794</v>
      </c>
      <c r="H69" s="60" t="s">
        <v>13</v>
      </c>
      <c r="I69" s="61">
        <v>65000000000</v>
      </c>
      <c r="J69" s="60" t="s">
        <v>59</v>
      </c>
      <c r="K69" s="54">
        <v>5451841.2000000002</v>
      </c>
      <c r="L69" s="54">
        <v>5451841.2000000002</v>
      </c>
      <c r="M69" s="54">
        <v>0</v>
      </c>
      <c r="N69" s="54">
        <v>0</v>
      </c>
      <c r="O69" s="54">
        <v>0</v>
      </c>
      <c r="P69" s="60" t="s">
        <v>1083</v>
      </c>
      <c r="Q69" s="60" t="s">
        <v>1089</v>
      </c>
      <c r="R69" s="60" t="s">
        <v>1018</v>
      </c>
      <c r="S69" s="60" t="s">
        <v>1056</v>
      </c>
      <c r="T69" s="60" t="s">
        <v>1067</v>
      </c>
      <c r="U69" s="60" t="s">
        <v>1067</v>
      </c>
      <c r="V69" s="62" t="s">
        <v>1067</v>
      </c>
      <c r="W69" s="60" t="s">
        <v>1109</v>
      </c>
      <c r="X69" s="60" t="s">
        <v>1067</v>
      </c>
      <c r="Y69" s="62" t="s">
        <v>1067</v>
      </c>
      <c r="Z69" s="62" t="s">
        <v>1067</v>
      </c>
      <c r="AA69" s="62" t="s">
        <v>1067</v>
      </c>
      <c r="AB69" s="61" t="s">
        <v>1067</v>
      </c>
      <c r="AC69" s="61" t="s">
        <v>1067</v>
      </c>
    </row>
    <row r="70" spans="1:29" s="66" customFormat="1" ht="285.75" customHeight="1" x14ac:dyDescent="0.15">
      <c r="A70" s="59">
        <v>24</v>
      </c>
      <c r="B70" s="60" t="s">
        <v>1200</v>
      </c>
      <c r="C70" s="60" t="s">
        <v>1201</v>
      </c>
      <c r="D70" s="60" t="s">
        <v>1202</v>
      </c>
      <c r="E70" s="60" t="s">
        <v>60</v>
      </c>
      <c r="F70" s="60" t="s">
        <v>271</v>
      </c>
      <c r="G70" s="60" t="s">
        <v>1203</v>
      </c>
      <c r="H70" s="60" t="s">
        <v>1940</v>
      </c>
      <c r="I70" s="61">
        <v>65000000000</v>
      </c>
      <c r="J70" s="60" t="s">
        <v>59</v>
      </c>
      <c r="K70" s="54">
        <v>808843.62</v>
      </c>
      <c r="L70" s="54">
        <v>808843.62</v>
      </c>
      <c r="M70" s="54" t="s">
        <v>1281</v>
      </c>
      <c r="N70" s="54" t="s">
        <v>1281</v>
      </c>
      <c r="O70" s="54" t="s">
        <v>1281</v>
      </c>
      <c r="P70" s="60" t="s">
        <v>1083</v>
      </c>
      <c r="Q70" s="60" t="s">
        <v>1089</v>
      </c>
      <c r="R70" s="60" t="s">
        <v>1044</v>
      </c>
      <c r="S70" s="60" t="s">
        <v>1067</v>
      </c>
      <c r="T70" s="60" t="s">
        <v>1057</v>
      </c>
      <c r="U70" s="60" t="s">
        <v>1067</v>
      </c>
      <c r="V70" s="62" t="s">
        <v>1067</v>
      </c>
      <c r="W70" s="60" t="s">
        <v>1067</v>
      </c>
      <c r="X70" s="60" t="s">
        <v>1067</v>
      </c>
      <c r="Y70" s="62" t="s">
        <v>1067</v>
      </c>
      <c r="Z70" s="62" t="s">
        <v>1067</v>
      </c>
      <c r="AA70" s="62" t="s">
        <v>1067</v>
      </c>
      <c r="AB70" s="61" t="s">
        <v>1067</v>
      </c>
      <c r="AC70" s="61" t="s">
        <v>1067</v>
      </c>
    </row>
    <row r="71" spans="1:29" ht="285.75" customHeight="1" x14ac:dyDescent="0.15">
      <c r="A71" s="59" t="s">
        <v>1806</v>
      </c>
      <c r="B71" s="60" t="s">
        <v>1807</v>
      </c>
      <c r="C71" s="60" t="s">
        <v>1808</v>
      </c>
      <c r="D71" s="60" t="s">
        <v>1809</v>
      </c>
      <c r="E71" s="60" t="s">
        <v>60</v>
      </c>
      <c r="F71" s="60" t="s">
        <v>1725</v>
      </c>
      <c r="G71" s="60" t="s">
        <v>1280</v>
      </c>
      <c r="H71" s="60" t="s">
        <v>1775</v>
      </c>
      <c r="I71" s="61">
        <v>65000000000</v>
      </c>
      <c r="J71" s="60" t="s">
        <v>59</v>
      </c>
      <c r="K71" s="54">
        <v>4000000</v>
      </c>
      <c r="L71" s="54">
        <v>4000000</v>
      </c>
      <c r="M71" s="54">
        <v>0</v>
      </c>
      <c r="N71" s="54">
        <v>0</v>
      </c>
      <c r="O71" s="54">
        <v>0</v>
      </c>
      <c r="P71" s="60" t="s">
        <v>1083</v>
      </c>
      <c r="Q71" s="60" t="s">
        <v>1089</v>
      </c>
      <c r="R71" s="60" t="s">
        <v>1018</v>
      </c>
      <c r="S71" s="60" t="s">
        <v>1056</v>
      </c>
      <c r="T71" s="60" t="s">
        <v>1057</v>
      </c>
      <c r="U71" s="60" t="s">
        <v>1057</v>
      </c>
      <c r="V71" s="62" t="s">
        <v>1067</v>
      </c>
      <c r="W71" s="60" t="s">
        <v>1056</v>
      </c>
      <c r="X71" s="60" t="s">
        <v>1057</v>
      </c>
      <c r="Y71" s="62" t="s">
        <v>1067</v>
      </c>
      <c r="Z71" s="62" t="s">
        <v>1067</v>
      </c>
      <c r="AA71" s="62" t="s">
        <v>1067</v>
      </c>
      <c r="AB71" s="61" t="s">
        <v>1067</v>
      </c>
      <c r="AC71" s="61" t="s">
        <v>1067</v>
      </c>
    </row>
    <row r="72" spans="1:29" s="67" customFormat="1" ht="285.75" customHeight="1" x14ac:dyDescent="0.15">
      <c r="A72" s="59">
        <v>249</v>
      </c>
      <c r="B72" s="60" t="s">
        <v>1183</v>
      </c>
      <c r="C72" s="60" t="s">
        <v>1822</v>
      </c>
      <c r="D72" s="60" t="s">
        <v>1823</v>
      </c>
      <c r="E72" s="60" t="s">
        <v>60</v>
      </c>
      <c r="F72" s="60" t="s">
        <v>746</v>
      </c>
      <c r="G72" s="60" t="s">
        <v>1090</v>
      </c>
      <c r="H72" s="60" t="s">
        <v>13</v>
      </c>
      <c r="I72" s="61">
        <v>65000000000</v>
      </c>
      <c r="J72" s="60" t="s">
        <v>59</v>
      </c>
      <c r="K72" s="54">
        <v>610679.59</v>
      </c>
      <c r="L72" s="54">
        <v>610679.59</v>
      </c>
      <c r="M72" s="54">
        <v>0</v>
      </c>
      <c r="N72" s="54">
        <v>0</v>
      </c>
      <c r="O72" s="54">
        <v>0</v>
      </c>
      <c r="P72" s="60" t="s">
        <v>1083</v>
      </c>
      <c r="Q72" s="60" t="s">
        <v>1085</v>
      </c>
      <c r="R72" s="60" t="s">
        <v>1044</v>
      </c>
      <c r="S72" s="60" t="s">
        <v>1067</v>
      </c>
      <c r="T72" s="60" t="s">
        <v>1067</v>
      </c>
      <c r="U72" s="60" t="s">
        <v>1067</v>
      </c>
      <c r="V72" s="62" t="s">
        <v>1067</v>
      </c>
      <c r="W72" s="60" t="s">
        <v>1109</v>
      </c>
      <c r="X72" s="60" t="s">
        <v>1067</v>
      </c>
      <c r="Y72" s="62" t="s">
        <v>1067</v>
      </c>
      <c r="Z72" s="62" t="s">
        <v>1067</v>
      </c>
      <c r="AA72" s="62" t="s">
        <v>1067</v>
      </c>
      <c r="AB72" s="61" t="s">
        <v>1067</v>
      </c>
      <c r="AC72" s="61" t="s">
        <v>1109</v>
      </c>
    </row>
    <row r="73" spans="1:29" s="70" customFormat="1" ht="293.25" customHeight="1" x14ac:dyDescent="0.15">
      <c r="A73" s="59" t="s">
        <v>395</v>
      </c>
      <c r="B73" s="60" t="s">
        <v>1293</v>
      </c>
      <c r="C73" s="60" t="s">
        <v>1829</v>
      </c>
      <c r="D73" s="60" t="s">
        <v>1830</v>
      </c>
      <c r="E73" s="60" t="s">
        <v>60</v>
      </c>
      <c r="F73" s="60" t="s">
        <v>667</v>
      </c>
      <c r="G73" s="60" t="s">
        <v>1148</v>
      </c>
      <c r="H73" s="60" t="s">
        <v>13</v>
      </c>
      <c r="I73" s="61">
        <v>65000000000</v>
      </c>
      <c r="J73" s="60" t="s">
        <v>59</v>
      </c>
      <c r="K73" s="54">
        <v>290000</v>
      </c>
      <c r="L73" s="54">
        <v>290000</v>
      </c>
      <c r="M73" s="54" t="s">
        <v>1281</v>
      </c>
      <c r="N73" s="54" t="s">
        <v>1281</v>
      </c>
      <c r="O73" s="54" t="s">
        <v>1281</v>
      </c>
      <c r="P73" s="60" t="s">
        <v>1083</v>
      </c>
      <c r="Q73" s="60" t="s">
        <v>1089</v>
      </c>
      <c r="R73" s="60" t="s">
        <v>1018</v>
      </c>
      <c r="S73" s="60" t="s">
        <v>1056</v>
      </c>
      <c r="T73" s="60" t="s">
        <v>1057</v>
      </c>
      <c r="U73" s="60" t="s">
        <v>1057</v>
      </c>
      <c r="V73" s="62" t="s">
        <v>1067</v>
      </c>
      <c r="W73" s="60" t="s">
        <v>1057</v>
      </c>
      <c r="X73" s="60" t="s">
        <v>1057</v>
      </c>
      <c r="Y73" s="62" t="s">
        <v>1067</v>
      </c>
      <c r="Z73" s="62" t="s">
        <v>1067</v>
      </c>
      <c r="AA73" s="62" t="s">
        <v>1067</v>
      </c>
      <c r="AB73" s="61" t="s">
        <v>1067</v>
      </c>
      <c r="AC73" s="61" t="s">
        <v>1109</v>
      </c>
    </row>
    <row r="74" spans="1:29" ht="293.25" customHeight="1" x14ac:dyDescent="0.15">
      <c r="A74" s="59" t="s">
        <v>48</v>
      </c>
      <c r="B74" s="60" t="s">
        <v>1153</v>
      </c>
      <c r="C74" s="60" t="s">
        <v>1154</v>
      </c>
      <c r="D74" s="60" t="s">
        <v>1155</v>
      </c>
      <c r="E74" s="60" t="s">
        <v>60</v>
      </c>
      <c r="F74" s="60" t="s">
        <v>823</v>
      </c>
      <c r="G74" s="60" t="s">
        <v>1081</v>
      </c>
      <c r="H74" s="60" t="s">
        <v>754</v>
      </c>
      <c r="I74" s="61">
        <v>65000000000</v>
      </c>
      <c r="J74" s="60" t="s">
        <v>59</v>
      </c>
      <c r="K74" s="54">
        <v>2000000</v>
      </c>
      <c r="L74" s="54">
        <v>2000000</v>
      </c>
      <c r="M74" s="54">
        <v>0</v>
      </c>
      <c r="N74" s="54">
        <v>0</v>
      </c>
      <c r="O74" s="54">
        <v>0</v>
      </c>
      <c r="P74" s="60" t="s">
        <v>1083</v>
      </c>
      <c r="Q74" s="60" t="s">
        <v>1089</v>
      </c>
      <c r="R74" s="60" t="s">
        <v>1044</v>
      </c>
      <c r="S74" s="60" t="s">
        <v>1057</v>
      </c>
      <c r="T74" s="60" t="s">
        <v>1057</v>
      </c>
      <c r="U74" s="60" t="s">
        <v>1067</v>
      </c>
      <c r="V74" s="62" t="s">
        <v>1067</v>
      </c>
      <c r="W74" s="60" t="s">
        <v>1057</v>
      </c>
      <c r="X74" s="60" t="s">
        <v>1057</v>
      </c>
      <c r="Y74" s="62" t="s">
        <v>1067</v>
      </c>
      <c r="Z74" s="62" t="s">
        <v>1067</v>
      </c>
      <c r="AA74" s="62" t="s">
        <v>1057</v>
      </c>
      <c r="AB74" s="61" t="s">
        <v>1057</v>
      </c>
      <c r="AC74" s="61" t="s">
        <v>1057</v>
      </c>
    </row>
    <row r="75" spans="1:29" ht="293.25" customHeight="1" x14ac:dyDescent="0.15">
      <c r="A75" s="59" t="s">
        <v>49</v>
      </c>
      <c r="B75" s="60" t="s">
        <v>1096</v>
      </c>
      <c r="C75" s="60" t="s">
        <v>1158</v>
      </c>
      <c r="D75" s="60" t="s">
        <v>1159</v>
      </c>
      <c r="E75" s="60" t="s">
        <v>60</v>
      </c>
      <c r="F75" s="60" t="s">
        <v>823</v>
      </c>
      <c r="G75" s="60" t="s">
        <v>1081</v>
      </c>
      <c r="H75" s="60">
        <v>1</v>
      </c>
      <c r="I75" s="61">
        <v>65000000000</v>
      </c>
      <c r="J75" s="60" t="s">
        <v>59</v>
      </c>
      <c r="K75" s="54">
        <v>950000</v>
      </c>
      <c r="L75" s="54">
        <v>950000</v>
      </c>
      <c r="M75" s="54">
        <v>0</v>
      </c>
      <c r="N75" s="54">
        <v>0</v>
      </c>
      <c r="O75" s="54">
        <v>0</v>
      </c>
      <c r="P75" s="60" t="s">
        <v>1083</v>
      </c>
      <c r="Q75" s="60" t="s">
        <v>1089</v>
      </c>
      <c r="R75" s="60" t="s">
        <v>1032</v>
      </c>
      <c r="S75" s="60" t="s">
        <v>1056</v>
      </c>
      <c r="T75" s="60" t="s">
        <v>1057</v>
      </c>
      <c r="U75" s="60" t="s">
        <v>1057</v>
      </c>
      <c r="V75" s="62" t="s">
        <v>1057</v>
      </c>
      <c r="W75" s="60" t="s">
        <v>1109</v>
      </c>
      <c r="X75" s="60" t="s">
        <v>1057</v>
      </c>
      <c r="Y75" s="62" t="s">
        <v>1057</v>
      </c>
      <c r="Z75" s="62" t="s">
        <v>1057</v>
      </c>
      <c r="AA75" s="62" t="s">
        <v>1057</v>
      </c>
      <c r="AB75" s="61" t="s">
        <v>1057</v>
      </c>
      <c r="AC75" s="61" t="s">
        <v>1057</v>
      </c>
    </row>
    <row r="76" spans="1:29" ht="293.25" customHeight="1" x14ac:dyDescent="0.15">
      <c r="A76" s="59" t="s">
        <v>1523</v>
      </c>
      <c r="B76" s="60" t="s">
        <v>1196</v>
      </c>
      <c r="C76" s="60" t="s">
        <v>1197</v>
      </c>
      <c r="D76" s="60" t="s">
        <v>1198</v>
      </c>
      <c r="E76" s="60" t="s">
        <v>60</v>
      </c>
      <c r="F76" s="60" t="s">
        <v>746</v>
      </c>
      <c r="G76" s="60" t="s">
        <v>1180</v>
      </c>
      <c r="H76" s="60" t="s">
        <v>1199</v>
      </c>
      <c r="I76" s="61">
        <v>65000000000</v>
      </c>
      <c r="J76" s="60" t="s">
        <v>59</v>
      </c>
      <c r="K76" s="54">
        <v>600000</v>
      </c>
      <c r="L76" s="54">
        <v>600000</v>
      </c>
      <c r="M76" s="54">
        <v>0</v>
      </c>
      <c r="N76" s="54">
        <v>0</v>
      </c>
      <c r="O76" s="54">
        <v>0</v>
      </c>
      <c r="P76" s="60" t="s">
        <v>1083</v>
      </c>
      <c r="Q76" s="60" t="s">
        <v>1089</v>
      </c>
      <c r="R76" s="60" t="s">
        <v>1032</v>
      </c>
      <c r="S76" s="60" t="s">
        <v>1109</v>
      </c>
      <c r="T76" s="60" t="s">
        <v>1067</v>
      </c>
      <c r="U76" s="60" t="s">
        <v>1057</v>
      </c>
      <c r="V76" s="62" t="s">
        <v>1057</v>
      </c>
      <c r="W76" s="60" t="s">
        <v>1109</v>
      </c>
      <c r="X76" s="60" t="s">
        <v>1057</v>
      </c>
      <c r="Y76" s="62" t="s">
        <v>1057</v>
      </c>
      <c r="Z76" s="62" t="s">
        <v>1057</v>
      </c>
      <c r="AA76" s="62" t="s">
        <v>1057</v>
      </c>
      <c r="AB76" s="61" t="s">
        <v>1057</v>
      </c>
      <c r="AC76" s="61" t="s">
        <v>1057</v>
      </c>
    </row>
    <row r="77" spans="1:29" ht="293.25" customHeight="1" x14ac:dyDescent="0.15">
      <c r="A77" s="59" t="s">
        <v>1291</v>
      </c>
      <c r="B77" s="60" t="s">
        <v>1239</v>
      </c>
      <c r="C77" s="60" t="s">
        <v>1240</v>
      </c>
      <c r="D77" s="60" t="s">
        <v>1241</v>
      </c>
      <c r="E77" s="60" t="s">
        <v>60</v>
      </c>
      <c r="F77" s="60" t="s">
        <v>746</v>
      </c>
      <c r="G77" s="60" t="s">
        <v>1090</v>
      </c>
      <c r="H77" s="60" t="s">
        <v>33</v>
      </c>
      <c r="I77" s="61">
        <v>65000000000</v>
      </c>
      <c r="J77" s="60" t="s">
        <v>59</v>
      </c>
      <c r="K77" s="54">
        <v>1650000</v>
      </c>
      <c r="L77" s="54">
        <v>1650000</v>
      </c>
      <c r="M77" s="54">
        <v>0</v>
      </c>
      <c r="N77" s="54">
        <v>0</v>
      </c>
      <c r="O77" s="54">
        <v>0</v>
      </c>
      <c r="P77" s="60" t="s">
        <v>1083</v>
      </c>
      <c r="Q77" s="60" t="s">
        <v>1150</v>
      </c>
      <c r="R77" s="60" t="s">
        <v>1032</v>
      </c>
      <c r="S77" s="60" t="s">
        <v>1056</v>
      </c>
      <c r="T77" s="60" t="s">
        <v>1057</v>
      </c>
      <c r="U77" s="60" t="s">
        <v>1057</v>
      </c>
      <c r="V77" s="62" t="s">
        <v>1057</v>
      </c>
      <c r="W77" s="60" t="s">
        <v>1057</v>
      </c>
      <c r="X77" s="60" t="s">
        <v>1057</v>
      </c>
      <c r="Y77" s="62" t="s">
        <v>1057</v>
      </c>
      <c r="Z77" s="62" t="s">
        <v>1057</v>
      </c>
      <c r="AA77" s="62" t="s">
        <v>1057</v>
      </c>
      <c r="AB77" s="61" t="s">
        <v>1057</v>
      </c>
      <c r="AC77" s="61" t="s">
        <v>1057</v>
      </c>
    </row>
    <row r="78" spans="1:29" ht="293.25" customHeight="1" x14ac:dyDescent="0.15">
      <c r="A78" s="59" t="s">
        <v>1524</v>
      </c>
      <c r="B78" s="60" t="s">
        <v>1242</v>
      </c>
      <c r="C78" s="60" t="s">
        <v>1243</v>
      </c>
      <c r="D78" s="60" t="s">
        <v>1244</v>
      </c>
      <c r="E78" s="60" t="s">
        <v>60</v>
      </c>
      <c r="F78" s="60" t="s">
        <v>746</v>
      </c>
      <c r="G78" s="60" t="s">
        <v>1090</v>
      </c>
      <c r="H78" s="60" t="s">
        <v>13</v>
      </c>
      <c r="I78" s="61">
        <v>65000000000</v>
      </c>
      <c r="J78" s="60" t="s">
        <v>59</v>
      </c>
      <c r="K78" s="54">
        <v>1100000</v>
      </c>
      <c r="L78" s="54">
        <v>1100000</v>
      </c>
      <c r="M78" s="54">
        <v>0</v>
      </c>
      <c r="N78" s="54">
        <v>0</v>
      </c>
      <c r="O78" s="54">
        <v>0</v>
      </c>
      <c r="P78" s="60" t="s">
        <v>1083</v>
      </c>
      <c r="Q78" s="60" t="s">
        <v>1150</v>
      </c>
      <c r="R78" s="60" t="s">
        <v>1032</v>
      </c>
      <c r="S78" s="60" t="s">
        <v>1056</v>
      </c>
      <c r="T78" s="60" t="s">
        <v>1057</v>
      </c>
      <c r="U78" s="60" t="s">
        <v>1057</v>
      </c>
      <c r="V78" s="62" t="s">
        <v>1057</v>
      </c>
      <c r="W78" s="60" t="s">
        <v>1057</v>
      </c>
      <c r="X78" s="60" t="s">
        <v>1057</v>
      </c>
      <c r="Y78" s="62" t="s">
        <v>1057</v>
      </c>
      <c r="Z78" s="62" t="s">
        <v>1057</v>
      </c>
      <c r="AA78" s="62" t="s">
        <v>1057</v>
      </c>
      <c r="AB78" s="61" t="s">
        <v>1057</v>
      </c>
      <c r="AC78" s="61" t="s">
        <v>1057</v>
      </c>
    </row>
    <row r="79" spans="1:29" ht="293.25" customHeight="1" x14ac:dyDescent="0.15">
      <c r="A79" s="59" t="s">
        <v>1525</v>
      </c>
      <c r="B79" s="60" t="s">
        <v>1239</v>
      </c>
      <c r="C79" s="60" t="s">
        <v>1245</v>
      </c>
      <c r="D79" s="60" t="s">
        <v>1246</v>
      </c>
      <c r="E79" s="60" t="s">
        <v>60</v>
      </c>
      <c r="F79" s="60" t="s">
        <v>746</v>
      </c>
      <c r="G79" s="60" t="s">
        <v>1090</v>
      </c>
      <c r="H79" s="60" t="s">
        <v>33</v>
      </c>
      <c r="I79" s="61">
        <v>65000000000</v>
      </c>
      <c r="J79" s="60" t="s">
        <v>59</v>
      </c>
      <c r="K79" s="54">
        <v>3000000</v>
      </c>
      <c r="L79" s="54">
        <v>3000000</v>
      </c>
      <c r="M79" s="54">
        <v>0</v>
      </c>
      <c r="N79" s="54">
        <v>0</v>
      </c>
      <c r="O79" s="54">
        <v>0</v>
      </c>
      <c r="P79" s="60" t="s">
        <v>1083</v>
      </c>
      <c r="Q79" s="60" t="s">
        <v>1150</v>
      </c>
      <c r="R79" s="60" t="s">
        <v>1032</v>
      </c>
      <c r="S79" s="60" t="s">
        <v>1056</v>
      </c>
      <c r="T79" s="60" t="s">
        <v>1057</v>
      </c>
      <c r="U79" s="60" t="s">
        <v>1057</v>
      </c>
      <c r="V79" s="62" t="s">
        <v>1057</v>
      </c>
      <c r="W79" s="60" t="s">
        <v>1057</v>
      </c>
      <c r="X79" s="60" t="s">
        <v>1057</v>
      </c>
      <c r="Y79" s="62" t="s">
        <v>1057</v>
      </c>
      <c r="Z79" s="62" t="s">
        <v>1057</v>
      </c>
      <c r="AA79" s="62" t="s">
        <v>1057</v>
      </c>
      <c r="AB79" s="61" t="s">
        <v>1057</v>
      </c>
      <c r="AC79" s="61" t="s">
        <v>1057</v>
      </c>
    </row>
    <row r="80" spans="1:29" ht="293.25" customHeight="1" x14ac:dyDescent="0.15">
      <c r="A80" s="59" t="s">
        <v>1526</v>
      </c>
      <c r="B80" s="60" t="s">
        <v>1269</v>
      </c>
      <c r="C80" s="60" t="s">
        <v>1270</v>
      </c>
      <c r="D80" s="60" t="s">
        <v>1271</v>
      </c>
      <c r="E80" s="60" t="s">
        <v>60</v>
      </c>
      <c r="F80" s="60" t="s">
        <v>746</v>
      </c>
      <c r="G80" s="60" t="s">
        <v>1090</v>
      </c>
      <c r="H80" s="60" t="s">
        <v>1272</v>
      </c>
      <c r="I80" s="61">
        <v>65000000000</v>
      </c>
      <c r="J80" s="60" t="s">
        <v>59</v>
      </c>
      <c r="K80" s="54">
        <v>2790000</v>
      </c>
      <c r="L80" s="54">
        <v>2790000</v>
      </c>
      <c r="M80" s="54">
        <v>0</v>
      </c>
      <c r="N80" s="54">
        <v>0</v>
      </c>
      <c r="O80" s="54">
        <v>0</v>
      </c>
      <c r="P80" s="60" t="s">
        <v>1083</v>
      </c>
      <c r="Q80" s="60" t="s">
        <v>1089</v>
      </c>
      <c r="R80" s="60" t="s">
        <v>1032</v>
      </c>
      <c r="S80" s="60" t="s">
        <v>1056</v>
      </c>
      <c r="T80" s="60" t="s">
        <v>1057</v>
      </c>
      <c r="U80" s="60" t="s">
        <v>1057</v>
      </c>
      <c r="V80" s="62" t="s">
        <v>1057</v>
      </c>
      <c r="W80" s="60" t="s">
        <v>1057</v>
      </c>
      <c r="X80" s="60" t="s">
        <v>1057</v>
      </c>
      <c r="Y80" s="62" t="s">
        <v>1057</v>
      </c>
      <c r="Z80" s="62" t="s">
        <v>1057</v>
      </c>
      <c r="AA80" s="62" t="s">
        <v>1057</v>
      </c>
      <c r="AB80" s="61" t="s">
        <v>1057</v>
      </c>
      <c r="AC80" s="61" t="s">
        <v>1057</v>
      </c>
    </row>
    <row r="81" spans="1:29" ht="293.25" customHeight="1" x14ac:dyDescent="0.15">
      <c r="A81" s="59" t="s">
        <v>1182</v>
      </c>
      <c r="B81" s="60" t="s">
        <v>1179</v>
      </c>
      <c r="C81" s="60" t="s">
        <v>1299</v>
      </c>
      <c r="D81" s="60" t="s">
        <v>1300</v>
      </c>
      <c r="E81" s="60" t="s">
        <v>60</v>
      </c>
      <c r="F81" s="60" t="s">
        <v>746</v>
      </c>
      <c r="G81" s="60" t="s">
        <v>1090</v>
      </c>
      <c r="H81" s="60" t="s">
        <v>187</v>
      </c>
      <c r="I81" s="61">
        <v>65000000000</v>
      </c>
      <c r="J81" s="60" t="s">
        <v>1301</v>
      </c>
      <c r="K81" s="54">
        <v>734400</v>
      </c>
      <c r="L81" s="54">
        <v>734400</v>
      </c>
      <c r="M81" s="54">
        <v>0</v>
      </c>
      <c r="N81" s="54">
        <v>0</v>
      </c>
      <c r="O81" s="54">
        <v>0</v>
      </c>
      <c r="P81" s="60" t="s">
        <v>1083</v>
      </c>
      <c r="Q81" s="60" t="s">
        <v>1089</v>
      </c>
      <c r="R81" s="60" t="s">
        <v>1018</v>
      </c>
      <c r="S81" s="60" t="s">
        <v>1056</v>
      </c>
      <c r="T81" s="60" t="s">
        <v>1057</v>
      </c>
      <c r="U81" s="60" t="s">
        <v>1057</v>
      </c>
      <c r="V81" s="62" t="s">
        <v>1057</v>
      </c>
      <c r="W81" s="60" t="s">
        <v>1067</v>
      </c>
      <c r="X81" s="60" t="s">
        <v>1057</v>
      </c>
      <c r="Y81" s="62" t="s">
        <v>1057</v>
      </c>
      <c r="Z81" s="62" t="s">
        <v>1057</v>
      </c>
      <c r="AA81" s="62" t="s">
        <v>1057</v>
      </c>
      <c r="AB81" s="61" t="s">
        <v>1057</v>
      </c>
      <c r="AC81" s="61" t="s">
        <v>1057</v>
      </c>
    </row>
    <row r="82" spans="1:29" ht="293.25" customHeight="1" x14ac:dyDescent="0.15">
      <c r="A82" s="59" t="s">
        <v>1529</v>
      </c>
      <c r="B82" s="60" t="s">
        <v>1348</v>
      </c>
      <c r="C82" s="60" t="s">
        <v>1349</v>
      </c>
      <c r="D82" s="60" t="s">
        <v>1350</v>
      </c>
      <c r="E82" s="60" t="s">
        <v>60</v>
      </c>
      <c r="F82" s="60" t="s">
        <v>667</v>
      </c>
      <c r="G82" s="60" t="s">
        <v>1147</v>
      </c>
      <c r="H82" s="60" t="s">
        <v>13</v>
      </c>
      <c r="I82" s="61">
        <v>65000000000</v>
      </c>
      <c r="J82" s="60" t="s">
        <v>59</v>
      </c>
      <c r="K82" s="54">
        <v>1400000</v>
      </c>
      <c r="L82" s="54">
        <v>1400000</v>
      </c>
      <c r="M82" s="54">
        <v>0</v>
      </c>
      <c r="N82" s="54">
        <v>0</v>
      </c>
      <c r="O82" s="54">
        <v>0</v>
      </c>
      <c r="P82" s="60" t="s">
        <v>1083</v>
      </c>
      <c r="Q82" s="60" t="s">
        <v>1089</v>
      </c>
      <c r="R82" s="60" t="s">
        <v>1018</v>
      </c>
      <c r="S82" s="60" t="s">
        <v>1109</v>
      </c>
      <c r="T82" s="60" t="s">
        <v>1067</v>
      </c>
      <c r="U82" s="60" t="s">
        <v>1067</v>
      </c>
      <c r="V82" s="62" t="s">
        <v>1067</v>
      </c>
      <c r="W82" s="60" t="s">
        <v>1067</v>
      </c>
      <c r="X82" s="60" t="s">
        <v>1067</v>
      </c>
      <c r="Y82" s="62" t="s">
        <v>1067</v>
      </c>
      <c r="Z82" s="62" t="s">
        <v>1067</v>
      </c>
      <c r="AA82" s="62" t="s">
        <v>1067</v>
      </c>
      <c r="AB82" s="61" t="s">
        <v>1067</v>
      </c>
      <c r="AC82" s="61" t="s">
        <v>1067</v>
      </c>
    </row>
    <row r="83" spans="1:29" ht="293.25" customHeight="1" x14ac:dyDescent="0.15">
      <c r="A83" s="59" t="s">
        <v>1530</v>
      </c>
      <c r="B83" s="60" t="s">
        <v>1096</v>
      </c>
      <c r="C83" s="60" t="s">
        <v>1158</v>
      </c>
      <c r="D83" s="60" t="s">
        <v>1352</v>
      </c>
      <c r="E83" s="60" t="s">
        <v>60</v>
      </c>
      <c r="F83" s="60" t="s">
        <v>667</v>
      </c>
      <c r="G83" s="60" t="s">
        <v>1147</v>
      </c>
      <c r="H83" s="60" t="s">
        <v>33</v>
      </c>
      <c r="I83" s="61">
        <v>65000000000</v>
      </c>
      <c r="J83" s="60" t="s">
        <v>59</v>
      </c>
      <c r="K83" s="54">
        <v>3500000</v>
      </c>
      <c r="L83" s="54">
        <v>3500000</v>
      </c>
      <c r="M83" s="54">
        <v>0</v>
      </c>
      <c r="N83" s="54">
        <v>0</v>
      </c>
      <c r="O83" s="54">
        <v>0</v>
      </c>
      <c r="P83" s="60" t="s">
        <v>1083</v>
      </c>
      <c r="Q83" s="60" t="s">
        <v>1089</v>
      </c>
      <c r="R83" s="60" t="s">
        <v>1018</v>
      </c>
      <c r="S83" s="60" t="s">
        <v>1056</v>
      </c>
      <c r="T83" s="60" t="s">
        <v>1057</v>
      </c>
      <c r="U83" s="60" t="s">
        <v>1057</v>
      </c>
      <c r="V83" s="62" t="s">
        <v>1057</v>
      </c>
      <c r="W83" s="60" t="s">
        <v>1056</v>
      </c>
      <c r="X83" s="60" t="s">
        <v>1057</v>
      </c>
      <c r="Y83" s="62" t="s">
        <v>1057</v>
      </c>
      <c r="Z83" s="62" t="s">
        <v>1057</v>
      </c>
      <c r="AA83" s="62" t="s">
        <v>1057</v>
      </c>
      <c r="AB83" s="61" t="s">
        <v>1057</v>
      </c>
      <c r="AC83" s="61" t="s">
        <v>1057</v>
      </c>
    </row>
    <row r="84" spans="1:29" ht="293.25" customHeight="1" x14ac:dyDescent="0.15">
      <c r="A84" s="59" t="s">
        <v>1531</v>
      </c>
      <c r="B84" s="60" t="s">
        <v>1096</v>
      </c>
      <c r="C84" s="60" t="s">
        <v>1158</v>
      </c>
      <c r="D84" s="60" t="s">
        <v>1353</v>
      </c>
      <c r="E84" s="60" t="s">
        <v>60</v>
      </c>
      <c r="F84" s="60" t="s">
        <v>667</v>
      </c>
      <c r="G84" s="60" t="s">
        <v>1147</v>
      </c>
      <c r="H84" s="60" t="s">
        <v>1305</v>
      </c>
      <c r="I84" s="61">
        <v>65000000000</v>
      </c>
      <c r="J84" s="60" t="s">
        <v>59</v>
      </c>
      <c r="K84" s="54">
        <v>3000000</v>
      </c>
      <c r="L84" s="54">
        <v>3000000</v>
      </c>
      <c r="M84" s="54">
        <v>0</v>
      </c>
      <c r="N84" s="54">
        <v>0</v>
      </c>
      <c r="O84" s="54">
        <v>0</v>
      </c>
      <c r="P84" s="60" t="s">
        <v>1083</v>
      </c>
      <c r="Q84" s="60" t="s">
        <v>1089</v>
      </c>
      <c r="R84" s="60" t="s">
        <v>1018</v>
      </c>
      <c r="S84" s="60" t="s">
        <v>1056</v>
      </c>
      <c r="T84" s="60" t="s">
        <v>1057</v>
      </c>
      <c r="U84" s="60" t="s">
        <v>1057</v>
      </c>
      <c r="V84" s="62" t="s">
        <v>1057</v>
      </c>
      <c r="W84" s="60" t="s">
        <v>1056</v>
      </c>
      <c r="X84" s="60" t="s">
        <v>1057</v>
      </c>
      <c r="Y84" s="62" t="s">
        <v>1057</v>
      </c>
      <c r="Z84" s="62" t="s">
        <v>1057</v>
      </c>
      <c r="AA84" s="62" t="s">
        <v>1057</v>
      </c>
      <c r="AB84" s="61" t="s">
        <v>1057</v>
      </c>
      <c r="AC84" s="61" t="s">
        <v>1057</v>
      </c>
    </row>
    <row r="85" spans="1:29" ht="293.25" customHeight="1" x14ac:dyDescent="0.15">
      <c r="A85" s="59" t="s">
        <v>1532</v>
      </c>
      <c r="B85" s="60" t="s">
        <v>1354</v>
      </c>
      <c r="C85" s="60" t="s">
        <v>1355</v>
      </c>
      <c r="D85" s="60" t="s">
        <v>1356</v>
      </c>
      <c r="E85" s="60" t="s">
        <v>60</v>
      </c>
      <c r="F85" s="60" t="s">
        <v>667</v>
      </c>
      <c r="G85" s="60" t="s">
        <v>1148</v>
      </c>
      <c r="H85" s="60" t="s">
        <v>13</v>
      </c>
      <c r="I85" s="61">
        <v>65000000000</v>
      </c>
      <c r="J85" s="60" t="s">
        <v>59</v>
      </c>
      <c r="K85" s="54">
        <v>24000000</v>
      </c>
      <c r="L85" s="54">
        <v>24000000</v>
      </c>
      <c r="M85" s="54">
        <v>0</v>
      </c>
      <c r="N85" s="54">
        <v>0</v>
      </c>
      <c r="O85" s="54">
        <v>0</v>
      </c>
      <c r="P85" s="60" t="s">
        <v>1083</v>
      </c>
      <c r="Q85" s="60" t="s">
        <v>1357</v>
      </c>
      <c r="R85" s="60" t="s">
        <v>1018</v>
      </c>
      <c r="S85" s="60" t="s">
        <v>1056</v>
      </c>
      <c r="T85" s="60" t="s">
        <v>1057</v>
      </c>
      <c r="U85" s="60" t="s">
        <v>1057</v>
      </c>
      <c r="V85" s="62" t="s">
        <v>1057</v>
      </c>
      <c r="W85" s="60" t="s">
        <v>1067</v>
      </c>
      <c r="X85" s="60" t="s">
        <v>1057</v>
      </c>
      <c r="Y85" s="62" t="s">
        <v>1057</v>
      </c>
      <c r="Z85" s="62" t="s">
        <v>1057</v>
      </c>
      <c r="AA85" s="62" t="s">
        <v>1057</v>
      </c>
      <c r="AB85" s="61" t="s">
        <v>1057</v>
      </c>
      <c r="AC85" s="61" t="s">
        <v>1057</v>
      </c>
    </row>
    <row r="86" spans="1:29" ht="293.25" customHeight="1" x14ac:dyDescent="0.15">
      <c r="A86" s="59" t="s">
        <v>1533</v>
      </c>
      <c r="B86" s="60" t="s">
        <v>1293</v>
      </c>
      <c r="C86" s="60" t="s">
        <v>1358</v>
      </c>
      <c r="D86" s="60" t="s">
        <v>1359</v>
      </c>
      <c r="E86" s="60" t="s">
        <v>60</v>
      </c>
      <c r="F86" s="60" t="s">
        <v>667</v>
      </c>
      <c r="G86" s="60" t="s">
        <v>1147</v>
      </c>
      <c r="H86" s="60" t="s">
        <v>13</v>
      </c>
      <c r="I86" s="61">
        <v>65000000000</v>
      </c>
      <c r="J86" s="60" t="s">
        <v>59</v>
      </c>
      <c r="K86" s="54">
        <v>250000</v>
      </c>
      <c r="L86" s="54">
        <v>250000</v>
      </c>
      <c r="M86" s="54">
        <v>0</v>
      </c>
      <c r="N86" s="54">
        <v>0</v>
      </c>
      <c r="O86" s="54">
        <v>0</v>
      </c>
      <c r="P86" s="60" t="s">
        <v>1083</v>
      </c>
      <c r="Q86" s="60" t="s">
        <v>1089</v>
      </c>
      <c r="R86" s="60" t="s">
        <v>1018</v>
      </c>
      <c r="S86" s="60" t="s">
        <v>1056</v>
      </c>
      <c r="T86" s="60" t="s">
        <v>1057</v>
      </c>
      <c r="U86" s="60" t="s">
        <v>1057</v>
      </c>
      <c r="V86" s="62" t="s">
        <v>1057</v>
      </c>
      <c r="W86" s="60" t="s">
        <v>1067</v>
      </c>
      <c r="X86" s="60" t="s">
        <v>1057</v>
      </c>
      <c r="Y86" s="62" t="s">
        <v>1057</v>
      </c>
      <c r="Z86" s="62" t="s">
        <v>1057</v>
      </c>
      <c r="AA86" s="62" t="s">
        <v>1057</v>
      </c>
      <c r="AB86" s="61" t="s">
        <v>1057</v>
      </c>
      <c r="AC86" s="61" t="s">
        <v>1057</v>
      </c>
    </row>
    <row r="87" spans="1:29" ht="293.25" customHeight="1" x14ac:dyDescent="0.15">
      <c r="A87" s="59" t="s">
        <v>1535</v>
      </c>
      <c r="B87" s="60" t="s">
        <v>1234</v>
      </c>
      <c r="C87" s="60" t="s">
        <v>1495</v>
      </c>
      <c r="D87" s="60" t="s">
        <v>1496</v>
      </c>
      <c r="E87" s="60" t="s">
        <v>60</v>
      </c>
      <c r="F87" s="60" t="s">
        <v>746</v>
      </c>
      <c r="G87" s="60" t="s">
        <v>1090</v>
      </c>
      <c r="H87" s="60" t="s">
        <v>1291</v>
      </c>
      <c r="I87" s="61">
        <v>65000000000</v>
      </c>
      <c r="J87" s="60" t="s">
        <v>59</v>
      </c>
      <c r="K87" s="54">
        <v>675000</v>
      </c>
      <c r="L87" s="54">
        <v>675000</v>
      </c>
      <c r="M87" s="54">
        <v>0</v>
      </c>
      <c r="N87" s="54">
        <v>0</v>
      </c>
      <c r="O87" s="54">
        <v>0</v>
      </c>
      <c r="P87" s="60" t="s">
        <v>1083</v>
      </c>
      <c r="Q87" s="60" t="s">
        <v>1089</v>
      </c>
      <c r="R87" s="60" t="s">
        <v>1032</v>
      </c>
      <c r="S87" s="60" t="s">
        <v>1056</v>
      </c>
      <c r="T87" s="60" t="s">
        <v>1057</v>
      </c>
      <c r="U87" s="60" t="s">
        <v>1057</v>
      </c>
      <c r="V87" s="62" t="s">
        <v>1057</v>
      </c>
      <c r="W87" s="60" t="s">
        <v>1056</v>
      </c>
      <c r="X87" s="60" t="s">
        <v>1057</v>
      </c>
      <c r="Y87" s="62" t="s">
        <v>1057</v>
      </c>
      <c r="Z87" s="62" t="s">
        <v>1057</v>
      </c>
      <c r="AA87" s="62" t="s">
        <v>1057</v>
      </c>
      <c r="AB87" s="61" t="s">
        <v>1057</v>
      </c>
      <c r="AC87" s="61" t="s">
        <v>1057</v>
      </c>
    </row>
    <row r="88" spans="1:29" ht="293.25" customHeight="1" x14ac:dyDescent="0.15">
      <c r="A88" s="59" t="s">
        <v>1536</v>
      </c>
      <c r="B88" s="60" t="s">
        <v>1490</v>
      </c>
      <c r="C88" s="60" t="s">
        <v>1491</v>
      </c>
      <c r="D88" s="60" t="s">
        <v>1492</v>
      </c>
      <c r="E88" s="60" t="s">
        <v>60</v>
      </c>
      <c r="F88" s="60" t="s">
        <v>746</v>
      </c>
      <c r="G88" s="60" t="s">
        <v>1090</v>
      </c>
      <c r="H88" s="60" t="s">
        <v>1182</v>
      </c>
      <c r="I88" s="61">
        <v>65000000000</v>
      </c>
      <c r="J88" s="60" t="s">
        <v>59</v>
      </c>
      <c r="K88" s="54">
        <v>300000</v>
      </c>
      <c r="L88" s="54">
        <v>300000</v>
      </c>
      <c r="M88" s="54">
        <v>0</v>
      </c>
      <c r="N88" s="54">
        <v>0</v>
      </c>
      <c r="O88" s="54">
        <v>0</v>
      </c>
      <c r="P88" s="60" t="s">
        <v>1083</v>
      </c>
      <c r="Q88" s="60" t="s">
        <v>1083</v>
      </c>
      <c r="R88" s="60" t="s">
        <v>1032</v>
      </c>
      <c r="S88" s="60" t="s">
        <v>1056</v>
      </c>
      <c r="T88" s="60" t="s">
        <v>1057</v>
      </c>
      <c r="U88" s="60" t="s">
        <v>1057</v>
      </c>
      <c r="V88" s="62" t="s">
        <v>1057</v>
      </c>
      <c r="W88" s="60" t="s">
        <v>1057</v>
      </c>
      <c r="X88" s="60" t="s">
        <v>1057</v>
      </c>
      <c r="Y88" s="62" t="s">
        <v>1057</v>
      </c>
      <c r="Z88" s="62" t="s">
        <v>1057</v>
      </c>
      <c r="AA88" s="62" t="s">
        <v>1057</v>
      </c>
      <c r="AB88" s="61" t="s">
        <v>1057</v>
      </c>
      <c r="AC88" s="61" t="s">
        <v>1057</v>
      </c>
    </row>
    <row r="89" spans="1:29" ht="293.25" customHeight="1" x14ac:dyDescent="0.15">
      <c r="A89" s="59">
        <v>16</v>
      </c>
      <c r="B89" s="60" t="s">
        <v>1490</v>
      </c>
      <c r="C89" s="60" t="s">
        <v>1491</v>
      </c>
      <c r="D89" s="60" t="s">
        <v>1492</v>
      </c>
      <c r="E89" s="60" t="s">
        <v>60</v>
      </c>
      <c r="F89" s="60" t="s">
        <v>746</v>
      </c>
      <c r="G89" s="60" t="s">
        <v>1090</v>
      </c>
      <c r="H89" s="60" t="s">
        <v>1182</v>
      </c>
      <c r="I89" s="61">
        <v>65000000000</v>
      </c>
      <c r="J89" s="60" t="s">
        <v>59</v>
      </c>
      <c r="K89" s="54">
        <v>341985.9</v>
      </c>
      <c r="L89" s="54">
        <v>341985.9</v>
      </c>
      <c r="M89" s="54" t="s">
        <v>1281</v>
      </c>
      <c r="N89" s="54" t="s">
        <v>1281</v>
      </c>
      <c r="O89" s="54" t="s">
        <v>1281</v>
      </c>
      <c r="P89" s="60" t="s">
        <v>1083</v>
      </c>
      <c r="Q89" s="60" t="s">
        <v>1083</v>
      </c>
      <c r="R89" s="60" t="s">
        <v>1032</v>
      </c>
      <c r="S89" s="60" t="s">
        <v>1056</v>
      </c>
      <c r="T89" s="60" t="s">
        <v>1067</v>
      </c>
      <c r="U89" s="60" t="s">
        <v>1067</v>
      </c>
      <c r="V89" s="62" t="s">
        <v>1067</v>
      </c>
      <c r="W89" s="60" t="s">
        <v>1067</v>
      </c>
      <c r="X89" s="60" t="s">
        <v>1067</v>
      </c>
      <c r="Y89" s="62" t="s">
        <v>1067</v>
      </c>
      <c r="Z89" s="62" t="s">
        <v>1067</v>
      </c>
      <c r="AA89" s="62" t="s">
        <v>1067</v>
      </c>
      <c r="AB89" s="61" t="s">
        <v>1067</v>
      </c>
      <c r="AC89" s="61" t="s">
        <v>1067</v>
      </c>
    </row>
    <row r="90" spans="1:29" ht="293.25" customHeight="1" x14ac:dyDescent="0.15">
      <c r="A90" s="59" t="s">
        <v>327</v>
      </c>
      <c r="B90" s="60" t="s">
        <v>1634</v>
      </c>
      <c r="C90" s="60" t="s">
        <v>1635</v>
      </c>
      <c r="D90" s="60" t="s">
        <v>1636</v>
      </c>
      <c r="E90" s="60" t="s">
        <v>60</v>
      </c>
      <c r="F90" s="60">
        <v>839</v>
      </c>
      <c r="G90" s="60" t="s">
        <v>1637</v>
      </c>
      <c r="H90" s="60">
        <v>4</v>
      </c>
      <c r="I90" s="61">
        <v>65000000000</v>
      </c>
      <c r="J90" s="60" t="s">
        <v>59</v>
      </c>
      <c r="K90" s="54">
        <v>5115511.82</v>
      </c>
      <c r="L90" s="54">
        <v>5115511.82</v>
      </c>
      <c r="M90" s="54" t="s">
        <v>1281</v>
      </c>
      <c r="N90" s="54" t="s">
        <v>1281</v>
      </c>
      <c r="O90" s="54" t="s">
        <v>1281</v>
      </c>
      <c r="P90" s="60" t="s">
        <v>1082</v>
      </c>
      <c r="Q90" s="60" t="s">
        <v>1089</v>
      </c>
      <c r="R90" s="60" t="s">
        <v>1044</v>
      </c>
      <c r="S90" s="60" t="s">
        <v>1057</v>
      </c>
      <c r="T90" s="60" t="s">
        <v>1067</v>
      </c>
      <c r="U90" s="60" t="s">
        <v>1057</v>
      </c>
      <c r="V90" s="62" t="s">
        <v>1057</v>
      </c>
      <c r="W90" s="60" t="s">
        <v>1057</v>
      </c>
      <c r="X90" s="60" t="s">
        <v>1067</v>
      </c>
      <c r="Y90" s="62" t="s">
        <v>1067</v>
      </c>
      <c r="Z90" s="62" t="s">
        <v>1067</v>
      </c>
      <c r="AA90" s="62" t="s">
        <v>1067</v>
      </c>
      <c r="AB90" s="61" t="s">
        <v>1067</v>
      </c>
      <c r="AC90" s="61" t="s">
        <v>1067</v>
      </c>
    </row>
    <row r="91" spans="1:29" s="69" customFormat="1" ht="293.25" customHeight="1" x14ac:dyDescent="0.15">
      <c r="A91" s="78">
        <v>207</v>
      </c>
      <c r="B91" s="79" t="s">
        <v>1658</v>
      </c>
      <c r="C91" s="79" t="s">
        <v>1659</v>
      </c>
      <c r="D91" s="79" t="s">
        <v>1660</v>
      </c>
      <c r="E91" s="79" t="s">
        <v>60</v>
      </c>
      <c r="F91" s="79" t="s">
        <v>1661</v>
      </c>
      <c r="G91" s="79" t="s">
        <v>1662</v>
      </c>
      <c r="H91" s="79" t="s">
        <v>1663</v>
      </c>
      <c r="I91" s="80">
        <v>65000000000</v>
      </c>
      <c r="J91" s="79" t="s">
        <v>59</v>
      </c>
      <c r="K91" s="81">
        <v>506900</v>
      </c>
      <c r="L91" s="81">
        <v>506900</v>
      </c>
      <c r="M91" s="81">
        <v>0</v>
      </c>
      <c r="N91" s="81">
        <v>0</v>
      </c>
      <c r="O91" s="81">
        <v>0</v>
      </c>
      <c r="P91" s="79" t="s">
        <v>1083</v>
      </c>
      <c r="Q91" s="79" t="s">
        <v>1083</v>
      </c>
      <c r="R91" s="79" t="s">
        <v>1032</v>
      </c>
      <c r="S91" s="79" t="s">
        <v>1109</v>
      </c>
      <c r="T91" s="79" t="s">
        <v>1067</v>
      </c>
      <c r="U91" s="79" t="s">
        <v>1067</v>
      </c>
      <c r="V91" s="82" t="s">
        <v>1067</v>
      </c>
      <c r="W91" s="79" t="s">
        <v>1109</v>
      </c>
      <c r="X91" s="79" t="s">
        <v>1067</v>
      </c>
      <c r="Y91" s="82" t="s">
        <v>1067</v>
      </c>
      <c r="Z91" s="82" t="s">
        <v>1067</v>
      </c>
      <c r="AA91" s="82" t="s">
        <v>1067</v>
      </c>
      <c r="AB91" s="80" t="s">
        <v>1067</v>
      </c>
      <c r="AC91" s="80" t="s">
        <v>1067</v>
      </c>
    </row>
    <row r="92" spans="1:29" ht="293.25" customHeight="1" x14ac:dyDescent="0.15">
      <c r="A92" s="59">
        <v>209</v>
      </c>
      <c r="B92" s="60" t="s">
        <v>1668</v>
      </c>
      <c r="C92" s="60" t="s">
        <v>1669</v>
      </c>
      <c r="D92" s="60" t="s">
        <v>1670</v>
      </c>
      <c r="E92" s="60" t="s">
        <v>60</v>
      </c>
      <c r="F92" s="60" t="s">
        <v>746</v>
      </c>
      <c r="G92" s="60" t="s">
        <v>1090</v>
      </c>
      <c r="H92" s="60" t="s">
        <v>13</v>
      </c>
      <c r="I92" s="61">
        <v>65000000000</v>
      </c>
      <c r="J92" s="60" t="s">
        <v>59</v>
      </c>
      <c r="K92" s="54">
        <v>405900</v>
      </c>
      <c r="L92" s="54">
        <v>405900</v>
      </c>
      <c r="M92" s="54">
        <v>0</v>
      </c>
      <c r="N92" s="54">
        <v>0</v>
      </c>
      <c r="O92" s="54">
        <v>0</v>
      </c>
      <c r="P92" s="60" t="s">
        <v>1083</v>
      </c>
      <c r="Q92" s="60" t="s">
        <v>1150</v>
      </c>
      <c r="R92" s="60" t="s">
        <v>1108</v>
      </c>
      <c r="S92" s="60" t="s">
        <v>1109</v>
      </c>
      <c r="T92" s="60" t="s">
        <v>1067</v>
      </c>
      <c r="U92" s="60" t="s">
        <v>1067</v>
      </c>
      <c r="V92" s="62" t="s">
        <v>1067</v>
      </c>
      <c r="W92" s="60" t="s">
        <v>1109</v>
      </c>
      <c r="X92" s="60" t="s">
        <v>1067</v>
      </c>
      <c r="Y92" s="62" t="s">
        <v>1067</v>
      </c>
      <c r="Z92" s="62" t="s">
        <v>1067</v>
      </c>
      <c r="AA92" s="62" t="s">
        <v>1067</v>
      </c>
      <c r="AB92" s="61" t="s">
        <v>1067</v>
      </c>
      <c r="AC92" s="61" t="s">
        <v>1067</v>
      </c>
    </row>
    <row r="93" spans="1:29" ht="293.25" customHeight="1" x14ac:dyDescent="0.15">
      <c r="A93" s="59" t="s">
        <v>1671</v>
      </c>
      <c r="B93" s="60" t="s">
        <v>1658</v>
      </c>
      <c r="C93" s="60" t="s">
        <v>1672</v>
      </c>
      <c r="D93" s="60" t="s">
        <v>1660</v>
      </c>
      <c r="E93" s="60" t="s">
        <v>60</v>
      </c>
      <c r="F93" s="60" t="s">
        <v>1661</v>
      </c>
      <c r="G93" s="60" t="s">
        <v>1662</v>
      </c>
      <c r="H93" s="60" t="s">
        <v>1663</v>
      </c>
      <c r="I93" s="61">
        <v>65000000000</v>
      </c>
      <c r="J93" s="60" t="s">
        <v>59</v>
      </c>
      <c r="K93" s="54">
        <v>506900</v>
      </c>
      <c r="L93" s="54">
        <v>506900</v>
      </c>
      <c r="M93" s="54">
        <v>0</v>
      </c>
      <c r="N93" s="54">
        <v>0</v>
      </c>
      <c r="O93" s="54">
        <v>0</v>
      </c>
      <c r="P93" s="60" t="s">
        <v>1083</v>
      </c>
      <c r="Q93" s="60" t="s">
        <v>1083</v>
      </c>
      <c r="R93" s="60" t="s">
        <v>1032</v>
      </c>
      <c r="S93" s="60" t="s">
        <v>1109</v>
      </c>
      <c r="T93" s="60" t="s">
        <v>1067</v>
      </c>
      <c r="U93" s="60" t="s">
        <v>1067</v>
      </c>
      <c r="V93" s="62" t="s">
        <v>1067</v>
      </c>
      <c r="W93" s="60" t="s">
        <v>1109</v>
      </c>
      <c r="X93" s="60" t="s">
        <v>1067</v>
      </c>
      <c r="Y93" s="62" t="s">
        <v>1067</v>
      </c>
      <c r="Z93" s="62" t="s">
        <v>1067</v>
      </c>
      <c r="AA93" s="62" t="s">
        <v>1067</v>
      </c>
      <c r="AB93" s="61" t="s">
        <v>1067</v>
      </c>
      <c r="AC93" s="61" t="s">
        <v>1067</v>
      </c>
    </row>
    <row r="94" spans="1:29" ht="293.25" customHeight="1" x14ac:dyDescent="0.15">
      <c r="A94" s="53" t="s">
        <v>34</v>
      </c>
      <c r="B94" s="55" t="s">
        <v>1293</v>
      </c>
      <c r="C94" s="55" t="s">
        <v>1294</v>
      </c>
      <c r="D94" s="55" t="s">
        <v>1295</v>
      </c>
      <c r="E94" s="55" t="s">
        <v>60</v>
      </c>
      <c r="F94" s="55" t="s">
        <v>667</v>
      </c>
      <c r="G94" s="55" t="s">
        <v>1148</v>
      </c>
      <c r="H94" s="55" t="s">
        <v>13</v>
      </c>
      <c r="I94" s="56">
        <v>65000000000</v>
      </c>
      <c r="J94" s="55" t="s">
        <v>59</v>
      </c>
      <c r="K94" s="57">
        <v>2650000</v>
      </c>
      <c r="L94" s="57">
        <v>2650000</v>
      </c>
      <c r="M94" s="57">
        <v>0</v>
      </c>
      <c r="N94" s="57">
        <v>0</v>
      </c>
      <c r="O94" s="57">
        <v>0</v>
      </c>
      <c r="P94" s="58" t="s">
        <v>1083</v>
      </c>
      <c r="Q94" s="58" t="s">
        <v>1089</v>
      </c>
      <c r="R94" s="55" t="s">
        <v>1018</v>
      </c>
      <c r="S94" s="55" t="s">
        <v>1056</v>
      </c>
      <c r="T94" s="55" t="s">
        <v>1057</v>
      </c>
      <c r="U94" s="55" t="s">
        <v>1057</v>
      </c>
      <c r="V94" s="55" t="s">
        <v>1057</v>
      </c>
      <c r="W94" s="55" t="s">
        <v>1057</v>
      </c>
      <c r="X94" s="55" t="s">
        <v>1057</v>
      </c>
      <c r="Y94" s="55" t="s">
        <v>1057</v>
      </c>
      <c r="Z94" s="55" t="s">
        <v>1057</v>
      </c>
      <c r="AA94" s="55" t="s">
        <v>1057</v>
      </c>
      <c r="AB94" s="56" t="s">
        <v>1057</v>
      </c>
      <c r="AC94" s="56" t="s">
        <v>1057</v>
      </c>
    </row>
    <row r="95" spans="1:29" ht="293.25" customHeight="1" x14ac:dyDescent="0.15">
      <c r="A95" s="53" t="s">
        <v>39</v>
      </c>
      <c r="B95" s="55" t="s">
        <v>1187</v>
      </c>
      <c r="C95" s="55" t="s">
        <v>1416</v>
      </c>
      <c r="D95" s="55" t="s">
        <v>1417</v>
      </c>
      <c r="E95" s="55" t="s">
        <v>60</v>
      </c>
      <c r="F95" s="55" t="s">
        <v>667</v>
      </c>
      <c r="G95" s="55" t="s">
        <v>1148</v>
      </c>
      <c r="H95" s="55" t="s">
        <v>13</v>
      </c>
      <c r="I95" s="56">
        <v>65000000000</v>
      </c>
      <c r="J95" s="55" t="s">
        <v>59</v>
      </c>
      <c r="K95" s="57">
        <v>3906000</v>
      </c>
      <c r="L95" s="57">
        <v>3906000</v>
      </c>
      <c r="M95" s="57">
        <v>0</v>
      </c>
      <c r="N95" s="57">
        <v>0</v>
      </c>
      <c r="O95" s="57">
        <v>0</v>
      </c>
      <c r="P95" s="58" t="s">
        <v>1083</v>
      </c>
      <c r="Q95" s="58">
        <v>45261</v>
      </c>
      <c r="R95" s="55" t="s">
        <v>1108</v>
      </c>
      <c r="S95" s="55" t="s">
        <v>1056</v>
      </c>
      <c r="T95" s="55" t="s">
        <v>1067</v>
      </c>
      <c r="U95" s="55" t="s">
        <v>1067</v>
      </c>
      <c r="V95" s="55" t="s">
        <v>1067</v>
      </c>
      <c r="W95" s="55" t="s">
        <v>1067</v>
      </c>
      <c r="X95" s="55" t="s">
        <v>1057</v>
      </c>
      <c r="Y95" s="55" t="s">
        <v>1067</v>
      </c>
      <c r="Z95" s="55" t="s">
        <v>1067</v>
      </c>
      <c r="AA95" s="55" t="s">
        <v>1067</v>
      </c>
      <c r="AB95" s="56" t="s">
        <v>1067</v>
      </c>
      <c r="AC95" s="56" t="s">
        <v>1067</v>
      </c>
    </row>
    <row r="96" spans="1:29" ht="293.25" customHeight="1" x14ac:dyDescent="0.15">
      <c r="A96" s="59" t="s">
        <v>42</v>
      </c>
      <c r="B96" s="60" t="s">
        <v>1479</v>
      </c>
      <c r="C96" s="60" t="s">
        <v>1480</v>
      </c>
      <c r="D96" s="60" t="s">
        <v>1481</v>
      </c>
      <c r="E96" s="60" t="s">
        <v>60</v>
      </c>
      <c r="F96" s="60">
        <v>876</v>
      </c>
      <c r="G96" s="60" t="s">
        <v>824</v>
      </c>
      <c r="H96" s="60">
        <v>20</v>
      </c>
      <c r="I96" s="61">
        <v>65000000000</v>
      </c>
      <c r="J96" s="60" t="s">
        <v>59</v>
      </c>
      <c r="K96" s="54">
        <v>660000</v>
      </c>
      <c r="L96" s="54">
        <v>660000</v>
      </c>
      <c r="M96" s="54">
        <v>0</v>
      </c>
      <c r="N96" s="54">
        <v>0</v>
      </c>
      <c r="O96" s="54">
        <v>0</v>
      </c>
      <c r="P96" s="60" t="s">
        <v>1083</v>
      </c>
      <c r="Q96" s="60" t="s">
        <v>1083</v>
      </c>
      <c r="R96" s="60" t="s">
        <v>1044</v>
      </c>
      <c r="S96" s="60" t="s">
        <v>1057</v>
      </c>
      <c r="T96" s="60" t="s">
        <v>1057</v>
      </c>
      <c r="U96" s="60" t="s">
        <v>1057</v>
      </c>
      <c r="V96" s="62" t="s">
        <v>1057</v>
      </c>
      <c r="W96" s="60" t="s">
        <v>1057</v>
      </c>
      <c r="X96" s="60" t="s">
        <v>1057</v>
      </c>
      <c r="Y96" s="62" t="s">
        <v>1057</v>
      </c>
      <c r="Z96" s="62" t="s">
        <v>1057</v>
      </c>
      <c r="AA96" s="62" t="s">
        <v>1057</v>
      </c>
      <c r="AB96" s="61" t="s">
        <v>1057</v>
      </c>
      <c r="AC96" s="61" t="s">
        <v>1057</v>
      </c>
    </row>
    <row r="97" spans="1:29" ht="293.25" customHeight="1" x14ac:dyDescent="0.15">
      <c r="A97" s="59" t="s">
        <v>43</v>
      </c>
      <c r="B97" s="60" t="s">
        <v>1482</v>
      </c>
      <c r="C97" s="60" t="s">
        <v>1483</v>
      </c>
      <c r="D97" s="60" t="s">
        <v>1484</v>
      </c>
      <c r="E97" s="60" t="s">
        <v>60</v>
      </c>
      <c r="F97" s="60" t="s">
        <v>267</v>
      </c>
      <c r="G97" s="60" t="s">
        <v>1233</v>
      </c>
      <c r="H97" s="60" t="s">
        <v>1276</v>
      </c>
      <c r="I97" s="61">
        <v>65000000000</v>
      </c>
      <c r="J97" s="60" t="s">
        <v>59</v>
      </c>
      <c r="K97" s="54" t="s">
        <v>1485</v>
      </c>
      <c r="L97" s="54" t="s">
        <v>1485</v>
      </c>
      <c r="M97" s="54">
        <v>0</v>
      </c>
      <c r="N97" s="54">
        <v>0</v>
      </c>
      <c r="O97" s="54">
        <v>0</v>
      </c>
      <c r="P97" s="60" t="s">
        <v>1083</v>
      </c>
      <c r="Q97" s="60" t="s">
        <v>1089</v>
      </c>
      <c r="R97" s="60" t="s">
        <v>1018</v>
      </c>
      <c r="S97" s="60" t="s">
        <v>1056</v>
      </c>
      <c r="T97" s="60" t="s">
        <v>1057</v>
      </c>
      <c r="U97" s="60" t="s">
        <v>1057</v>
      </c>
      <c r="V97" s="62" t="s">
        <v>1057</v>
      </c>
      <c r="W97" s="60" t="s">
        <v>1109</v>
      </c>
      <c r="X97" s="60" t="s">
        <v>1057</v>
      </c>
      <c r="Y97" s="62" t="s">
        <v>1057</v>
      </c>
      <c r="Z97" s="62" t="s">
        <v>1057</v>
      </c>
      <c r="AA97" s="62" t="s">
        <v>1057</v>
      </c>
      <c r="AB97" s="61" t="s">
        <v>1057</v>
      </c>
      <c r="AC97" s="61" t="s">
        <v>1057</v>
      </c>
    </row>
    <row r="98" spans="1:29" ht="293.25" customHeight="1" x14ac:dyDescent="0.15">
      <c r="A98" s="59" t="s">
        <v>44</v>
      </c>
      <c r="B98" s="60" t="s">
        <v>1486</v>
      </c>
      <c r="C98" s="60" t="s">
        <v>1487</v>
      </c>
      <c r="D98" s="60" t="s">
        <v>1488</v>
      </c>
      <c r="E98" s="60" t="s">
        <v>60</v>
      </c>
      <c r="F98" s="60">
        <v>112</v>
      </c>
      <c r="G98" s="60" t="s">
        <v>1489</v>
      </c>
      <c r="H98" s="60">
        <v>4000</v>
      </c>
      <c r="I98" s="61">
        <v>65000000000</v>
      </c>
      <c r="J98" s="60" t="s">
        <v>59</v>
      </c>
      <c r="K98" s="54">
        <v>4080000</v>
      </c>
      <c r="L98" s="54">
        <v>4080000</v>
      </c>
      <c r="M98" s="54">
        <v>0</v>
      </c>
      <c r="N98" s="54">
        <v>0</v>
      </c>
      <c r="O98" s="54">
        <v>0</v>
      </c>
      <c r="P98" s="60" t="s">
        <v>1083</v>
      </c>
      <c r="Q98" s="60" t="s">
        <v>1089</v>
      </c>
      <c r="R98" s="60" t="s">
        <v>1032</v>
      </c>
      <c r="S98" s="60" t="s">
        <v>1056</v>
      </c>
      <c r="T98" s="60" t="s">
        <v>1057</v>
      </c>
      <c r="U98" s="60" t="s">
        <v>1057</v>
      </c>
      <c r="V98" s="62" t="s">
        <v>1057</v>
      </c>
      <c r="W98" s="60" t="s">
        <v>1057</v>
      </c>
      <c r="X98" s="60" t="s">
        <v>1057</v>
      </c>
      <c r="Y98" s="62" t="s">
        <v>1057</v>
      </c>
      <c r="Z98" s="62" t="s">
        <v>1057</v>
      </c>
      <c r="AA98" s="62" t="s">
        <v>1057</v>
      </c>
      <c r="AB98" s="61" t="s">
        <v>1057</v>
      </c>
      <c r="AC98" s="61" t="s">
        <v>1057</v>
      </c>
    </row>
    <row r="99" spans="1:29" ht="293.25" customHeight="1" x14ac:dyDescent="0.15">
      <c r="A99" s="59" t="s">
        <v>47</v>
      </c>
      <c r="B99" s="60" t="s">
        <v>1490</v>
      </c>
      <c r="C99" s="60" t="s">
        <v>1493</v>
      </c>
      <c r="D99" s="60" t="s">
        <v>1494</v>
      </c>
      <c r="E99" s="60" t="s">
        <v>60</v>
      </c>
      <c r="F99" s="60" t="s">
        <v>746</v>
      </c>
      <c r="G99" s="60" t="s">
        <v>1090</v>
      </c>
      <c r="H99" s="60" t="s">
        <v>1182</v>
      </c>
      <c r="I99" s="61">
        <v>65000000000</v>
      </c>
      <c r="J99" s="60" t="s">
        <v>59</v>
      </c>
      <c r="K99" s="54">
        <v>300000</v>
      </c>
      <c r="L99" s="54">
        <v>300000</v>
      </c>
      <c r="M99" s="54">
        <v>0</v>
      </c>
      <c r="N99" s="54">
        <v>0</v>
      </c>
      <c r="O99" s="54">
        <v>0</v>
      </c>
      <c r="P99" s="60" t="s">
        <v>1083</v>
      </c>
      <c r="Q99" s="60" t="s">
        <v>1083</v>
      </c>
      <c r="R99" s="60" t="s">
        <v>1032</v>
      </c>
      <c r="S99" s="60" t="s">
        <v>1056</v>
      </c>
      <c r="T99" s="60" t="s">
        <v>1057</v>
      </c>
      <c r="U99" s="60" t="s">
        <v>1057</v>
      </c>
      <c r="V99" s="62" t="s">
        <v>1057</v>
      </c>
      <c r="W99" s="60" t="s">
        <v>1057</v>
      </c>
      <c r="X99" s="60" t="s">
        <v>1057</v>
      </c>
      <c r="Y99" s="62" t="s">
        <v>1057</v>
      </c>
      <c r="Z99" s="62" t="s">
        <v>1057</v>
      </c>
      <c r="AA99" s="62" t="s">
        <v>1057</v>
      </c>
      <c r="AB99" s="61" t="s">
        <v>1057</v>
      </c>
      <c r="AC99" s="61" t="s">
        <v>1057</v>
      </c>
    </row>
    <row r="100" spans="1:29" ht="293.25" customHeight="1" x14ac:dyDescent="0.15">
      <c r="A100" s="59">
        <v>190</v>
      </c>
      <c r="B100" s="60" t="s">
        <v>1608</v>
      </c>
      <c r="C100" s="60" t="s">
        <v>1609</v>
      </c>
      <c r="D100" s="60" t="s">
        <v>1610</v>
      </c>
      <c r="E100" s="60" t="s">
        <v>60</v>
      </c>
      <c r="F100" s="60" t="s">
        <v>746</v>
      </c>
      <c r="G100" s="60" t="s">
        <v>1090</v>
      </c>
      <c r="H100" s="60" t="s">
        <v>1796</v>
      </c>
      <c r="I100" s="61">
        <v>65000000000</v>
      </c>
      <c r="J100" s="60" t="s">
        <v>59</v>
      </c>
      <c r="K100" s="54" t="s">
        <v>1797</v>
      </c>
      <c r="L100" s="54" t="s">
        <v>1797</v>
      </c>
      <c r="M100" s="54" t="s">
        <v>1281</v>
      </c>
      <c r="N100" s="54" t="s">
        <v>1281</v>
      </c>
      <c r="O100" s="54" t="s">
        <v>1281</v>
      </c>
      <c r="P100" s="60" t="s">
        <v>1083</v>
      </c>
      <c r="Q100" s="60" t="s">
        <v>1089</v>
      </c>
      <c r="R100" s="60" t="s">
        <v>998</v>
      </c>
      <c r="S100" s="60" t="s">
        <v>1109</v>
      </c>
      <c r="T100" s="60" t="s">
        <v>1067</v>
      </c>
      <c r="U100" s="60" t="s">
        <v>1067</v>
      </c>
      <c r="V100" s="62" t="s">
        <v>1067</v>
      </c>
      <c r="W100" s="60" t="s">
        <v>1067</v>
      </c>
      <c r="X100" s="60" t="s">
        <v>1067</v>
      </c>
      <c r="Y100" s="62" t="s">
        <v>1067</v>
      </c>
      <c r="Z100" s="62" t="s">
        <v>1067</v>
      </c>
      <c r="AA100" s="62" t="s">
        <v>1067</v>
      </c>
      <c r="AB100" s="61" t="s">
        <v>1067</v>
      </c>
      <c r="AC100" s="61" t="s">
        <v>1067</v>
      </c>
    </row>
    <row r="101" spans="1:29" ht="293.25" customHeight="1" x14ac:dyDescent="0.15">
      <c r="A101" s="59" t="s">
        <v>313</v>
      </c>
      <c r="B101" s="60" t="s">
        <v>1250</v>
      </c>
      <c r="C101" s="60" t="s">
        <v>1611</v>
      </c>
      <c r="D101" s="60" t="s">
        <v>1612</v>
      </c>
      <c r="E101" s="60" t="s">
        <v>60</v>
      </c>
      <c r="F101" s="60" t="s">
        <v>746</v>
      </c>
      <c r="G101" s="60" t="s">
        <v>1090</v>
      </c>
      <c r="H101" s="60" t="s">
        <v>13</v>
      </c>
      <c r="I101" s="61">
        <v>65000000000</v>
      </c>
      <c r="J101" s="60" t="s">
        <v>59</v>
      </c>
      <c r="K101" s="54" t="s">
        <v>1613</v>
      </c>
      <c r="L101" s="54" t="s">
        <v>1613</v>
      </c>
      <c r="M101" s="54" t="s">
        <v>1281</v>
      </c>
      <c r="N101" s="54" t="s">
        <v>1281</v>
      </c>
      <c r="O101" s="54" t="s">
        <v>1281</v>
      </c>
      <c r="P101" s="60" t="s">
        <v>1083</v>
      </c>
      <c r="Q101" s="60" t="s">
        <v>1150</v>
      </c>
      <c r="R101" s="60" t="s">
        <v>1032</v>
      </c>
      <c r="S101" s="60" t="s">
        <v>1056</v>
      </c>
      <c r="T101" s="60" t="s">
        <v>1067</v>
      </c>
      <c r="U101" s="60" t="s">
        <v>1057</v>
      </c>
      <c r="V101" s="62" t="s">
        <v>1057</v>
      </c>
      <c r="W101" s="60" t="s">
        <v>1056</v>
      </c>
      <c r="X101" s="60" t="s">
        <v>1067</v>
      </c>
      <c r="Y101" s="62" t="s">
        <v>1067</v>
      </c>
      <c r="Z101" s="62" t="s">
        <v>1067</v>
      </c>
      <c r="AA101" s="62" t="s">
        <v>1067</v>
      </c>
      <c r="AB101" s="61" t="s">
        <v>1067</v>
      </c>
      <c r="AC101" s="61" t="s">
        <v>1067</v>
      </c>
    </row>
    <row r="102" spans="1:29" ht="293.25" customHeight="1" x14ac:dyDescent="0.15">
      <c r="A102" s="59" t="s">
        <v>315</v>
      </c>
      <c r="B102" s="60" t="s">
        <v>1242</v>
      </c>
      <c r="C102" s="60" t="s">
        <v>1302</v>
      </c>
      <c r="D102" s="60" t="s">
        <v>1614</v>
      </c>
      <c r="E102" s="60" t="s">
        <v>60</v>
      </c>
      <c r="F102" s="60" t="s">
        <v>746</v>
      </c>
      <c r="G102" s="60" t="s">
        <v>1090</v>
      </c>
      <c r="H102" s="60" t="s">
        <v>37</v>
      </c>
      <c r="I102" s="61">
        <v>65000000000</v>
      </c>
      <c r="J102" s="60" t="s">
        <v>59</v>
      </c>
      <c r="K102" s="54" t="s">
        <v>1615</v>
      </c>
      <c r="L102" s="54" t="s">
        <v>1615</v>
      </c>
      <c r="M102" s="54" t="s">
        <v>1281</v>
      </c>
      <c r="N102" s="54" t="s">
        <v>1281</v>
      </c>
      <c r="O102" s="54" t="s">
        <v>1281</v>
      </c>
      <c r="P102" s="60" t="s">
        <v>1083</v>
      </c>
      <c r="Q102" s="60" t="s">
        <v>1083</v>
      </c>
      <c r="R102" s="60" t="s">
        <v>1032</v>
      </c>
      <c r="S102" s="60" t="s">
        <v>1056</v>
      </c>
      <c r="T102" s="60" t="s">
        <v>1067</v>
      </c>
      <c r="U102" s="60" t="s">
        <v>1057</v>
      </c>
      <c r="V102" s="62" t="s">
        <v>1057</v>
      </c>
      <c r="W102" s="60" t="s">
        <v>1057</v>
      </c>
      <c r="X102" s="60" t="s">
        <v>1067</v>
      </c>
      <c r="Y102" s="62" t="s">
        <v>1067</v>
      </c>
      <c r="Z102" s="62" t="s">
        <v>1067</v>
      </c>
      <c r="AA102" s="62" t="s">
        <v>1067</v>
      </c>
      <c r="AB102" s="61" t="s">
        <v>1067</v>
      </c>
      <c r="AC102" s="61" t="s">
        <v>1067</v>
      </c>
    </row>
    <row r="103" spans="1:29" ht="293.25" customHeight="1" x14ac:dyDescent="0.15">
      <c r="A103" s="59" t="s">
        <v>317</v>
      </c>
      <c r="B103" s="60" t="s">
        <v>1616</v>
      </c>
      <c r="C103" s="60" t="s">
        <v>1617</v>
      </c>
      <c r="D103" s="60" t="s">
        <v>1618</v>
      </c>
      <c r="E103" s="60" t="s">
        <v>60</v>
      </c>
      <c r="F103" s="60" t="s">
        <v>746</v>
      </c>
      <c r="G103" s="60" t="s">
        <v>1090</v>
      </c>
      <c r="H103" s="60" t="s">
        <v>38</v>
      </c>
      <c r="I103" s="61">
        <v>65000000000</v>
      </c>
      <c r="J103" s="60" t="s">
        <v>59</v>
      </c>
      <c r="K103" s="54" t="s">
        <v>1619</v>
      </c>
      <c r="L103" s="54" t="s">
        <v>1619</v>
      </c>
      <c r="M103" s="54" t="s">
        <v>1281</v>
      </c>
      <c r="N103" s="54" t="s">
        <v>1281</v>
      </c>
      <c r="O103" s="54" t="s">
        <v>1281</v>
      </c>
      <c r="P103" s="60" t="s">
        <v>1083</v>
      </c>
      <c r="Q103" s="60" t="s">
        <v>1150</v>
      </c>
      <c r="R103" s="60" t="s">
        <v>1032</v>
      </c>
      <c r="S103" s="60" t="s">
        <v>1056</v>
      </c>
      <c r="T103" s="60" t="s">
        <v>1067</v>
      </c>
      <c r="U103" s="60" t="s">
        <v>1057</v>
      </c>
      <c r="V103" s="62" t="s">
        <v>1057</v>
      </c>
      <c r="W103" s="60" t="s">
        <v>1056</v>
      </c>
      <c r="X103" s="60" t="s">
        <v>1067</v>
      </c>
      <c r="Y103" s="62" t="s">
        <v>1067</v>
      </c>
      <c r="Z103" s="62" t="s">
        <v>1067</v>
      </c>
      <c r="AA103" s="62" t="s">
        <v>1067</v>
      </c>
      <c r="AB103" s="61" t="s">
        <v>1067</v>
      </c>
      <c r="AC103" s="61" t="s">
        <v>1067</v>
      </c>
    </row>
    <row r="104" spans="1:29" ht="293.25" customHeight="1" x14ac:dyDescent="0.15">
      <c r="A104" s="59" t="s">
        <v>319</v>
      </c>
      <c r="B104" s="60" t="s">
        <v>1250</v>
      </c>
      <c r="C104" s="60" t="s">
        <v>1620</v>
      </c>
      <c r="D104" s="60" t="s">
        <v>1621</v>
      </c>
      <c r="E104" s="60" t="s">
        <v>60</v>
      </c>
      <c r="F104" s="60" t="s">
        <v>746</v>
      </c>
      <c r="G104" s="60" t="s">
        <v>1090</v>
      </c>
      <c r="H104" s="60" t="s">
        <v>34</v>
      </c>
      <c r="I104" s="61">
        <v>65000000000</v>
      </c>
      <c r="J104" s="60" t="s">
        <v>59</v>
      </c>
      <c r="K104" s="54" t="s">
        <v>1622</v>
      </c>
      <c r="L104" s="54" t="s">
        <v>1622</v>
      </c>
      <c r="M104" s="54" t="s">
        <v>1281</v>
      </c>
      <c r="N104" s="54" t="s">
        <v>1281</v>
      </c>
      <c r="O104" s="54" t="s">
        <v>1281</v>
      </c>
      <c r="P104" s="60" t="s">
        <v>1083</v>
      </c>
      <c r="Q104" s="60" t="s">
        <v>1150</v>
      </c>
      <c r="R104" s="60" t="s">
        <v>1032</v>
      </c>
      <c r="S104" s="60" t="s">
        <v>1056</v>
      </c>
      <c r="T104" s="60" t="s">
        <v>1067</v>
      </c>
      <c r="U104" s="60" t="s">
        <v>1057</v>
      </c>
      <c r="V104" s="62" t="s">
        <v>1057</v>
      </c>
      <c r="W104" s="60" t="s">
        <v>1056</v>
      </c>
      <c r="X104" s="60" t="s">
        <v>1067</v>
      </c>
      <c r="Y104" s="62" t="s">
        <v>1067</v>
      </c>
      <c r="Z104" s="62" t="s">
        <v>1067</v>
      </c>
      <c r="AA104" s="62" t="s">
        <v>1067</v>
      </c>
      <c r="AB104" s="61" t="s">
        <v>1067</v>
      </c>
      <c r="AC104" s="61" t="s">
        <v>1067</v>
      </c>
    </row>
    <row r="105" spans="1:29" ht="293.25" customHeight="1" x14ac:dyDescent="0.15">
      <c r="A105" s="59" t="s">
        <v>321</v>
      </c>
      <c r="B105" s="60" t="s">
        <v>1623</v>
      </c>
      <c r="C105" s="60" t="s">
        <v>1624</v>
      </c>
      <c r="D105" s="60" t="s">
        <v>1625</v>
      </c>
      <c r="E105" s="60" t="s">
        <v>60</v>
      </c>
      <c r="F105" s="60" t="s">
        <v>746</v>
      </c>
      <c r="G105" s="60" t="s">
        <v>1090</v>
      </c>
      <c r="H105" s="60" t="s">
        <v>1626</v>
      </c>
      <c r="I105" s="61">
        <v>65000000000</v>
      </c>
      <c r="J105" s="60" t="s">
        <v>59</v>
      </c>
      <c r="K105" s="54" t="s">
        <v>1627</v>
      </c>
      <c r="L105" s="54" t="s">
        <v>1627</v>
      </c>
      <c r="M105" s="54" t="s">
        <v>1281</v>
      </c>
      <c r="N105" s="54" t="s">
        <v>1281</v>
      </c>
      <c r="O105" s="54" t="s">
        <v>1281</v>
      </c>
      <c r="P105" s="60" t="s">
        <v>1083</v>
      </c>
      <c r="Q105" s="60" t="s">
        <v>1083</v>
      </c>
      <c r="R105" s="60" t="s">
        <v>1032</v>
      </c>
      <c r="S105" s="60" t="s">
        <v>1056</v>
      </c>
      <c r="T105" s="60" t="s">
        <v>1067</v>
      </c>
      <c r="U105" s="60" t="s">
        <v>1057</v>
      </c>
      <c r="V105" s="62" t="s">
        <v>1057</v>
      </c>
      <c r="W105" s="60" t="s">
        <v>1056</v>
      </c>
      <c r="X105" s="60" t="s">
        <v>1067</v>
      </c>
      <c r="Y105" s="62" t="s">
        <v>1067</v>
      </c>
      <c r="Z105" s="62" t="s">
        <v>1067</v>
      </c>
      <c r="AA105" s="62" t="s">
        <v>1067</v>
      </c>
      <c r="AB105" s="61" t="s">
        <v>1067</v>
      </c>
      <c r="AC105" s="61" t="s">
        <v>1067</v>
      </c>
    </row>
    <row r="106" spans="1:29" ht="293.25" customHeight="1" x14ac:dyDescent="0.15">
      <c r="A106" s="59" t="s">
        <v>323</v>
      </c>
      <c r="B106" s="60" t="s">
        <v>1422</v>
      </c>
      <c r="C106" s="60" t="s">
        <v>1423</v>
      </c>
      <c r="D106" s="60" t="s">
        <v>1628</v>
      </c>
      <c r="E106" s="60" t="s">
        <v>60</v>
      </c>
      <c r="F106" s="60">
        <v>796</v>
      </c>
      <c r="G106" s="60" t="s">
        <v>1090</v>
      </c>
      <c r="H106" s="60">
        <v>39</v>
      </c>
      <c r="I106" s="61">
        <v>65000000000</v>
      </c>
      <c r="J106" s="60" t="s">
        <v>59</v>
      </c>
      <c r="K106" s="54">
        <v>2443266.6800000002</v>
      </c>
      <c r="L106" s="54">
        <v>2443266.6800000002</v>
      </c>
      <c r="M106" s="54" t="s">
        <v>1281</v>
      </c>
      <c r="N106" s="54" t="s">
        <v>1281</v>
      </c>
      <c r="O106" s="54" t="s">
        <v>1281</v>
      </c>
      <c r="P106" s="60" t="s">
        <v>1083</v>
      </c>
      <c r="Q106" s="60" t="s">
        <v>1083</v>
      </c>
      <c r="R106" s="60" t="s">
        <v>1032</v>
      </c>
      <c r="S106" s="60" t="s">
        <v>1056</v>
      </c>
      <c r="T106" s="60" t="s">
        <v>1067</v>
      </c>
      <c r="U106" s="60" t="s">
        <v>1057</v>
      </c>
      <c r="V106" s="62" t="s">
        <v>1057</v>
      </c>
      <c r="W106" s="60" t="s">
        <v>1057</v>
      </c>
      <c r="X106" s="60" t="s">
        <v>1067</v>
      </c>
      <c r="Y106" s="62" t="s">
        <v>1067</v>
      </c>
      <c r="Z106" s="62" t="s">
        <v>1067</v>
      </c>
      <c r="AA106" s="62" t="s">
        <v>1067</v>
      </c>
      <c r="AB106" s="61" t="s">
        <v>1067</v>
      </c>
      <c r="AC106" s="61" t="s">
        <v>1067</v>
      </c>
    </row>
    <row r="107" spans="1:29" ht="293.25" customHeight="1" x14ac:dyDescent="0.15">
      <c r="A107" s="59" t="s">
        <v>325</v>
      </c>
      <c r="B107" s="60" t="s">
        <v>1186</v>
      </c>
      <c r="C107" s="60" t="s">
        <v>1331</v>
      </c>
      <c r="D107" s="60" t="s">
        <v>1629</v>
      </c>
      <c r="E107" s="60" t="s">
        <v>60</v>
      </c>
      <c r="F107" s="60" t="s">
        <v>1630</v>
      </c>
      <c r="G107" s="60" t="s">
        <v>1631</v>
      </c>
      <c r="H107" s="60" t="s">
        <v>1632</v>
      </c>
      <c r="I107" s="61">
        <v>65000000000</v>
      </c>
      <c r="J107" s="60" t="s">
        <v>1633</v>
      </c>
      <c r="K107" s="54">
        <v>2880000</v>
      </c>
      <c r="L107" s="54">
        <v>2880000</v>
      </c>
      <c r="M107" s="54" t="s">
        <v>1281</v>
      </c>
      <c r="N107" s="54" t="s">
        <v>1281</v>
      </c>
      <c r="O107" s="54" t="s">
        <v>1281</v>
      </c>
      <c r="P107" s="60" t="s">
        <v>1083</v>
      </c>
      <c r="Q107" s="60" t="s">
        <v>1089</v>
      </c>
      <c r="R107" s="60" t="s">
        <v>1044</v>
      </c>
      <c r="S107" s="60" t="s">
        <v>1057</v>
      </c>
      <c r="T107" s="60" t="s">
        <v>1067</v>
      </c>
      <c r="U107" s="60" t="s">
        <v>1057</v>
      </c>
      <c r="V107" s="62" t="s">
        <v>1057</v>
      </c>
      <c r="W107" s="60" t="s">
        <v>1057</v>
      </c>
      <c r="X107" s="60" t="s">
        <v>1067</v>
      </c>
      <c r="Y107" s="62" t="s">
        <v>1067</v>
      </c>
      <c r="Z107" s="62" t="s">
        <v>1067</v>
      </c>
      <c r="AA107" s="62" t="s">
        <v>1067</v>
      </c>
      <c r="AB107" s="61" t="s">
        <v>1067</v>
      </c>
      <c r="AC107" s="61" t="s">
        <v>1067</v>
      </c>
    </row>
    <row r="108" spans="1:29" ht="293.25" customHeight="1" x14ac:dyDescent="0.15">
      <c r="A108" s="59" t="s">
        <v>335</v>
      </c>
      <c r="B108" s="60" t="s">
        <v>1250</v>
      </c>
      <c r="C108" s="60" t="s">
        <v>1620</v>
      </c>
      <c r="D108" s="60" t="s">
        <v>1621</v>
      </c>
      <c r="E108" s="60" t="s">
        <v>60</v>
      </c>
      <c r="F108" s="60" t="s">
        <v>746</v>
      </c>
      <c r="G108" s="60" t="s">
        <v>1090</v>
      </c>
      <c r="H108" s="60" t="s">
        <v>34</v>
      </c>
      <c r="I108" s="61">
        <v>65000000000</v>
      </c>
      <c r="J108" s="60" t="s">
        <v>59</v>
      </c>
      <c r="K108" s="54" t="s">
        <v>1622</v>
      </c>
      <c r="L108" s="54" t="s">
        <v>1622</v>
      </c>
      <c r="M108" s="54" t="s">
        <v>1281</v>
      </c>
      <c r="N108" s="54" t="s">
        <v>1281</v>
      </c>
      <c r="O108" s="54" t="s">
        <v>1281</v>
      </c>
      <c r="P108" s="60" t="s">
        <v>1083</v>
      </c>
      <c r="Q108" s="60" t="s">
        <v>1084</v>
      </c>
      <c r="R108" s="60" t="s">
        <v>1032</v>
      </c>
      <c r="S108" s="60" t="s">
        <v>1109</v>
      </c>
      <c r="T108" s="60" t="s">
        <v>1067</v>
      </c>
      <c r="U108" s="60" t="s">
        <v>1067</v>
      </c>
      <c r="V108" s="62" t="s">
        <v>1067</v>
      </c>
      <c r="W108" s="60" t="s">
        <v>1109</v>
      </c>
      <c r="X108" s="60" t="s">
        <v>1067</v>
      </c>
      <c r="Y108" s="62" t="s">
        <v>1067</v>
      </c>
      <c r="Z108" s="62" t="s">
        <v>1067</v>
      </c>
      <c r="AA108" s="62" t="s">
        <v>1067</v>
      </c>
      <c r="AB108" s="61" t="s">
        <v>1067</v>
      </c>
      <c r="AC108" s="61" t="s">
        <v>1067</v>
      </c>
    </row>
    <row r="109" spans="1:29" ht="293.25" customHeight="1" x14ac:dyDescent="0.15">
      <c r="A109" s="59" t="s">
        <v>1645</v>
      </c>
      <c r="B109" s="60" t="s">
        <v>1623</v>
      </c>
      <c r="C109" s="60" t="s">
        <v>1624</v>
      </c>
      <c r="D109" s="60" t="s">
        <v>1625</v>
      </c>
      <c r="E109" s="60" t="s">
        <v>60</v>
      </c>
      <c r="F109" s="60" t="s">
        <v>746</v>
      </c>
      <c r="G109" s="60" t="s">
        <v>1090</v>
      </c>
      <c r="H109" s="60" t="s">
        <v>1626</v>
      </c>
      <c r="I109" s="61">
        <v>65000000000</v>
      </c>
      <c r="J109" s="60" t="s">
        <v>59</v>
      </c>
      <c r="K109" s="54" t="s">
        <v>1627</v>
      </c>
      <c r="L109" s="54" t="s">
        <v>1627</v>
      </c>
      <c r="M109" s="54" t="s">
        <v>1281</v>
      </c>
      <c r="N109" s="54" t="s">
        <v>1281</v>
      </c>
      <c r="O109" s="54" t="s">
        <v>1281</v>
      </c>
      <c r="P109" s="60" t="s">
        <v>1083</v>
      </c>
      <c r="Q109" s="60" t="s">
        <v>1149</v>
      </c>
      <c r="R109" s="60" t="s">
        <v>1032</v>
      </c>
      <c r="S109" s="60" t="s">
        <v>1109</v>
      </c>
      <c r="T109" s="60" t="s">
        <v>1067</v>
      </c>
      <c r="U109" s="60" t="s">
        <v>1067</v>
      </c>
      <c r="V109" s="62" t="s">
        <v>1067</v>
      </c>
      <c r="W109" s="60" t="s">
        <v>1109</v>
      </c>
      <c r="X109" s="60" t="s">
        <v>1067</v>
      </c>
      <c r="Y109" s="62" t="s">
        <v>1067</v>
      </c>
      <c r="Z109" s="62" t="s">
        <v>1067</v>
      </c>
      <c r="AA109" s="62" t="s">
        <v>1067</v>
      </c>
      <c r="AB109" s="61" t="s">
        <v>1067</v>
      </c>
      <c r="AC109" s="61" t="s">
        <v>1067</v>
      </c>
    </row>
    <row r="110" spans="1:29" ht="293.25" customHeight="1" x14ac:dyDescent="0.15">
      <c r="A110" s="59" t="s">
        <v>341</v>
      </c>
      <c r="B110" s="60" t="s">
        <v>1675</v>
      </c>
      <c r="C110" s="60" t="s">
        <v>1676</v>
      </c>
      <c r="D110" s="60" t="s">
        <v>1677</v>
      </c>
      <c r="E110" s="60" t="s">
        <v>60</v>
      </c>
      <c r="F110" s="60" t="s">
        <v>263</v>
      </c>
      <c r="G110" s="60" t="s">
        <v>1678</v>
      </c>
      <c r="H110" s="60" t="s">
        <v>754</v>
      </c>
      <c r="I110" s="61">
        <v>65000000000</v>
      </c>
      <c r="J110" s="60" t="s">
        <v>59</v>
      </c>
      <c r="K110" s="54">
        <v>2954846.33</v>
      </c>
      <c r="L110" s="54">
        <v>2954846.33</v>
      </c>
      <c r="M110" s="54">
        <v>0</v>
      </c>
      <c r="N110" s="54">
        <v>0</v>
      </c>
      <c r="O110" s="54">
        <v>0</v>
      </c>
      <c r="P110" s="60" t="s">
        <v>1083</v>
      </c>
      <c r="Q110" s="60" t="s">
        <v>1089</v>
      </c>
      <c r="R110" s="60" t="s">
        <v>1032</v>
      </c>
      <c r="S110" s="60" t="s">
        <v>1067</v>
      </c>
      <c r="T110" s="60" t="s">
        <v>1067</v>
      </c>
      <c r="U110" s="60" t="s">
        <v>1067</v>
      </c>
      <c r="V110" s="62" t="s">
        <v>1067</v>
      </c>
      <c r="W110" s="60" t="s">
        <v>1067</v>
      </c>
      <c r="X110" s="60" t="s">
        <v>1067</v>
      </c>
      <c r="Y110" s="62" t="s">
        <v>1067</v>
      </c>
      <c r="Z110" s="62" t="s">
        <v>1067</v>
      </c>
      <c r="AA110" s="62" t="s">
        <v>1067</v>
      </c>
      <c r="AB110" s="61" t="s">
        <v>1067</v>
      </c>
      <c r="AC110" s="61" t="s">
        <v>1067</v>
      </c>
    </row>
    <row r="111" spans="1:29" ht="293.25" customHeight="1" x14ac:dyDescent="0.15">
      <c r="A111" s="59" t="s">
        <v>345</v>
      </c>
      <c r="B111" s="60" t="s">
        <v>1684</v>
      </c>
      <c r="C111" s="60" t="s">
        <v>1685</v>
      </c>
      <c r="D111" s="60" t="s">
        <v>1686</v>
      </c>
      <c r="E111" s="60" t="s">
        <v>60</v>
      </c>
      <c r="F111" s="60" t="s">
        <v>267</v>
      </c>
      <c r="G111" s="60" t="s">
        <v>1233</v>
      </c>
      <c r="H111" s="60" t="s">
        <v>1687</v>
      </c>
      <c r="I111" s="61">
        <v>65000000000</v>
      </c>
      <c r="J111" s="60" t="s">
        <v>59</v>
      </c>
      <c r="K111" s="54">
        <v>300100</v>
      </c>
      <c r="L111" s="54">
        <v>300100</v>
      </c>
      <c r="M111" s="54">
        <v>0</v>
      </c>
      <c r="N111" s="54">
        <v>0</v>
      </c>
      <c r="O111" s="54">
        <v>0</v>
      </c>
      <c r="P111" s="60" t="s">
        <v>1083</v>
      </c>
      <c r="Q111" s="60" t="s">
        <v>1089</v>
      </c>
      <c r="R111" s="60" t="s">
        <v>1688</v>
      </c>
      <c r="S111" s="60" t="s">
        <v>1067</v>
      </c>
      <c r="T111" s="60" t="s">
        <v>1067</v>
      </c>
      <c r="U111" s="60" t="s">
        <v>1067</v>
      </c>
      <c r="V111" s="62" t="s">
        <v>1067</v>
      </c>
      <c r="W111" s="60" t="s">
        <v>1067</v>
      </c>
      <c r="X111" s="60" t="s">
        <v>1067</v>
      </c>
      <c r="Y111" s="62" t="s">
        <v>1067</v>
      </c>
      <c r="Z111" s="62" t="s">
        <v>1067</v>
      </c>
      <c r="AA111" s="62" t="s">
        <v>1067</v>
      </c>
      <c r="AB111" s="61" t="s">
        <v>1067</v>
      </c>
      <c r="AC111" s="61" t="s">
        <v>1067</v>
      </c>
    </row>
    <row r="112" spans="1:29" ht="293.25" customHeight="1" x14ac:dyDescent="0.15">
      <c r="A112" s="59" t="s">
        <v>1694</v>
      </c>
      <c r="B112" s="60" t="s">
        <v>1695</v>
      </c>
      <c r="C112" s="60" t="s">
        <v>1696</v>
      </c>
      <c r="D112" s="60" t="s">
        <v>1697</v>
      </c>
      <c r="E112" s="60" t="s">
        <v>60</v>
      </c>
      <c r="F112" s="60" t="s">
        <v>177</v>
      </c>
      <c r="G112" s="60" t="s">
        <v>1698</v>
      </c>
      <c r="H112" s="60" t="s">
        <v>1699</v>
      </c>
      <c r="I112" s="61">
        <v>65000000000</v>
      </c>
      <c r="J112" s="60" t="s">
        <v>59</v>
      </c>
      <c r="K112" s="54">
        <v>52455258</v>
      </c>
      <c r="L112" s="54">
        <v>52455258</v>
      </c>
      <c r="M112" s="54">
        <v>0</v>
      </c>
      <c r="N112" s="54">
        <v>0</v>
      </c>
      <c r="O112" s="54">
        <v>0</v>
      </c>
      <c r="P112" s="60" t="s">
        <v>1083</v>
      </c>
      <c r="Q112" s="60" t="s">
        <v>1089</v>
      </c>
      <c r="R112" s="60" t="s">
        <v>1044</v>
      </c>
      <c r="S112" s="60" t="s">
        <v>1057</v>
      </c>
      <c r="T112" s="60" t="s">
        <v>1067</v>
      </c>
      <c r="U112" s="60" t="s">
        <v>1057</v>
      </c>
      <c r="V112" s="62" t="s">
        <v>1057</v>
      </c>
      <c r="W112" s="60" t="s">
        <v>1057</v>
      </c>
      <c r="X112" s="60" t="s">
        <v>1057</v>
      </c>
      <c r="Y112" s="62" t="s">
        <v>1057</v>
      </c>
      <c r="Z112" s="62" t="s">
        <v>1067</v>
      </c>
      <c r="AA112" s="62" t="s">
        <v>1067</v>
      </c>
      <c r="AB112" s="61" t="s">
        <v>1067</v>
      </c>
      <c r="AC112" s="61" t="s">
        <v>1067</v>
      </c>
    </row>
    <row r="113" spans="1:29" ht="293.25" customHeight="1" x14ac:dyDescent="0.15">
      <c r="A113" s="59" t="s">
        <v>1703</v>
      </c>
      <c r="B113" s="60" t="s">
        <v>1096</v>
      </c>
      <c r="C113" s="60" t="s">
        <v>1158</v>
      </c>
      <c r="D113" s="60" t="s">
        <v>1734</v>
      </c>
      <c r="E113" s="60" t="s">
        <v>60</v>
      </c>
      <c r="F113" s="60" t="s">
        <v>746</v>
      </c>
      <c r="G113" s="60" t="s">
        <v>747</v>
      </c>
      <c r="H113" s="60" t="s">
        <v>13</v>
      </c>
      <c r="I113" s="61">
        <v>65000000000</v>
      </c>
      <c r="J113" s="60" t="s">
        <v>59</v>
      </c>
      <c r="K113" s="54">
        <v>228600</v>
      </c>
      <c r="L113" s="54">
        <v>228600</v>
      </c>
      <c r="M113" s="54">
        <v>0</v>
      </c>
      <c r="N113" s="54">
        <v>0</v>
      </c>
      <c r="O113" s="54">
        <v>0</v>
      </c>
      <c r="P113" s="60" t="s">
        <v>1083</v>
      </c>
      <c r="Q113" s="60" t="s">
        <v>1149</v>
      </c>
      <c r="R113" s="60" t="s">
        <v>1108</v>
      </c>
      <c r="S113" s="60" t="s">
        <v>1056</v>
      </c>
      <c r="T113" s="60" t="s">
        <v>1057</v>
      </c>
      <c r="U113" s="60" t="s">
        <v>1057</v>
      </c>
      <c r="V113" s="62" t="s">
        <v>1057</v>
      </c>
      <c r="W113" s="60" t="s">
        <v>1109</v>
      </c>
      <c r="X113" s="60" t="s">
        <v>1057</v>
      </c>
      <c r="Y113" s="62" t="s">
        <v>1057</v>
      </c>
      <c r="Z113" s="62" t="s">
        <v>1057</v>
      </c>
      <c r="AA113" s="62" t="s">
        <v>1057</v>
      </c>
      <c r="AB113" s="61" t="s">
        <v>1057</v>
      </c>
      <c r="AC113" s="61" t="s">
        <v>1057</v>
      </c>
    </row>
    <row r="114" spans="1:29" ht="293.25" customHeight="1" x14ac:dyDescent="0.15">
      <c r="A114" s="59">
        <v>221</v>
      </c>
      <c r="B114" s="60" t="s">
        <v>1800</v>
      </c>
      <c r="C114" s="60" t="s">
        <v>1801</v>
      </c>
      <c r="D114" s="60" t="s">
        <v>1740</v>
      </c>
      <c r="E114" s="60" t="s">
        <v>60</v>
      </c>
      <c r="F114" s="60" t="s">
        <v>1802</v>
      </c>
      <c r="G114" s="60" t="s">
        <v>1803</v>
      </c>
      <c r="H114" s="60" t="s">
        <v>1804</v>
      </c>
      <c r="I114" s="61">
        <v>65000000000</v>
      </c>
      <c r="J114" s="60" t="s">
        <v>59</v>
      </c>
      <c r="K114" s="54">
        <v>795456</v>
      </c>
      <c r="L114" s="54">
        <v>795456</v>
      </c>
      <c r="M114" s="54">
        <v>0</v>
      </c>
      <c r="N114" s="54">
        <v>0</v>
      </c>
      <c r="O114" s="54">
        <v>0</v>
      </c>
      <c r="P114" s="60" t="s">
        <v>1083</v>
      </c>
      <c r="Q114" s="60" t="s">
        <v>1089</v>
      </c>
      <c r="R114" s="60" t="s">
        <v>1044</v>
      </c>
      <c r="S114" s="60" t="s">
        <v>1057</v>
      </c>
      <c r="T114" s="60" t="s">
        <v>1067</v>
      </c>
      <c r="U114" s="60" t="s">
        <v>1067</v>
      </c>
      <c r="V114" s="62" t="s">
        <v>1067</v>
      </c>
      <c r="W114" s="60" t="s">
        <v>1067</v>
      </c>
      <c r="X114" s="60" t="s">
        <v>1067</v>
      </c>
      <c r="Y114" s="62" t="s">
        <v>1067</v>
      </c>
      <c r="Z114" s="62" t="s">
        <v>1067</v>
      </c>
      <c r="AA114" s="62" t="s">
        <v>1067</v>
      </c>
      <c r="AB114" s="61" t="s">
        <v>1067</v>
      </c>
      <c r="AC114" s="61" t="s">
        <v>1067</v>
      </c>
    </row>
    <row r="115" spans="1:29" ht="293.25" customHeight="1" x14ac:dyDescent="0.15">
      <c r="A115" s="59" t="s">
        <v>1745</v>
      </c>
      <c r="B115" s="60" t="s">
        <v>1715</v>
      </c>
      <c r="C115" s="60" t="s">
        <v>1410</v>
      </c>
      <c r="D115" s="60" t="s">
        <v>1716</v>
      </c>
      <c r="E115" s="60" t="s">
        <v>60</v>
      </c>
      <c r="F115" s="60" t="s">
        <v>746</v>
      </c>
      <c r="G115" s="60" t="s">
        <v>1090</v>
      </c>
      <c r="H115" s="60" t="s">
        <v>1538</v>
      </c>
      <c r="I115" s="61" t="s">
        <v>1094</v>
      </c>
      <c r="J115" s="60" t="s">
        <v>59</v>
      </c>
      <c r="K115" s="54">
        <v>900000</v>
      </c>
      <c r="L115" s="54">
        <v>900000</v>
      </c>
      <c r="M115" s="54" t="s">
        <v>1281</v>
      </c>
      <c r="N115" s="54" t="s">
        <v>1281</v>
      </c>
      <c r="O115" s="54" t="s">
        <v>1281</v>
      </c>
      <c r="P115" s="60" t="s">
        <v>1083</v>
      </c>
      <c r="Q115" s="60" t="s">
        <v>1083</v>
      </c>
      <c r="R115" s="60" t="s">
        <v>1044</v>
      </c>
      <c r="S115" s="60" t="s">
        <v>1057</v>
      </c>
      <c r="T115" s="60" t="s">
        <v>1057</v>
      </c>
      <c r="U115" s="60" t="s">
        <v>1057</v>
      </c>
      <c r="V115" s="62" t="s">
        <v>1067</v>
      </c>
      <c r="W115" s="60" t="s">
        <v>1109</v>
      </c>
      <c r="X115" s="60" t="s">
        <v>1057</v>
      </c>
      <c r="Y115" s="62" t="s">
        <v>1067</v>
      </c>
      <c r="Z115" s="62" t="s">
        <v>1067</v>
      </c>
      <c r="AA115" s="62" t="s">
        <v>1067</v>
      </c>
      <c r="AB115" s="61" t="s">
        <v>1067</v>
      </c>
      <c r="AC115" s="61" t="s">
        <v>1067</v>
      </c>
    </row>
    <row r="116" spans="1:29" ht="293.25" customHeight="1" x14ac:dyDescent="0.15">
      <c r="A116" s="59" t="s">
        <v>357</v>
      </c>
      <c r="B116" s="60" t="s">
        <v>1306</v>
      </c>
      <c r="C116" s="60" t="s">
        <v>1394</v>
      </c>
      <c r="D116" s="60" t="s">
        <v>1395</v>
      </c>
      <c r="E116" s="60" t="s">
        <v>60</v>
      </c>
      <c r="F116" s="60" t="s">
        <v>1103</v>
      </c>
      <c r="G116" s="60" t="s">
        <v>1103</v>
      </c>
      <c r="H116" s="60" t="s">
        <v>1103</v>
      </c>
      <c r="I116" s="61">
        <v>65000000000</v>
      </c>
      <c r="J116" s="60" t="s">
        <v>59</v>
      </c>
      <c r="K116" s="54">
        <v>3000000</v>
      </c>
      <c r="L116" s="54">
        <v>3000000</v>
      </c>
      <c r="M116" s="54">
        <v>0</v>
      </c>
      <c r="N116" s="54">
        <v>0</v>
      </c>
      <c r="O116" s="54">
        <v>0</v>
      </c>
      <c r="P116" s="60" t="s">
        <v>1083</v>
      </c>
      <c r="Q116" s="60" t="s">
        <v>1089</v>
      </c>
      <c r="R116" s="60" t="s">
        <v>1032</v>
      </c>
      <c r="S116" s="60" t="s">
        <v>1056</v>
      </c>
      <c r="T116" s="60" t="s">
        <v>1057</v>
      </c>
      <c r="U116" s="60" t="s">
        <v>1057</v>
      </c>
      <c r="V116" s="62" t="s">
        <v>1057</v>
      </c>
      <c r="W116" s="60" t="s">
        <v>1057</v>
      </c>
      <c r="X116" s="60" t="s">
        <v>1057</v>
      </c>
      <c r="Y116" s="62" t="s">
        <v>1057</v>
      </c>
      <c r="Z116" s="62" t="s">
        <v>1057</v>
      </c>
      <c r="AA116" s="62" t="s">
        <v>1057</v>
      </c>
      <c r="AB116" s="61" t="s">
        <v>1057</v>
      </c>
      <c r="AC116" s="61" t="s">
        <v>1057</v>
      </c>
    </row>
    <row r="117" spans="1:29" ht="293.25" customHeight="1" x14ac:dyDescent="0.15">
      <c r="A117" s="59" t="s">
        <v>361</v>
      </c>
      <c r="B117" s="60" t="s">
        <v>1759</v>
      </c>
      <c r="C117" s="60" t="s">
        <v>1760</v>
      </c>
      <c r="D117" s="60" t="s">
        <v>1761</v>
      </c>
      <c r="E117" s="60" t="s">
        <v>60</v>
      </c>
      <c r="F117" s="60" t="s">
        <v>746</v>
      </c>
      <c r="G117" s="60" t="s">
        <v>1090</v>
      </c>
      <c r="H117" s="60" t="s">
        <v>13</v>
      </c>
      <c r="I117" s="61">
        <v>65000000000</v>
      </c>
      <c r="J117" s="60" t="s">
        <v>59</v>
      </c>
      <c r="K117" s="54" t="s">
        <v>1762</v>
      </c>
      <c r="L117" s="54" t="s">
        <v>1762</v>
      </c>
      <c r="M117" s="54">
        <v>0</v>
      </c>
      <c r="N117" s="54">
        <v>0</v>
      </c>
      <c r="O117" s="54">
        <v>0</v>
      </c>
      <c r="P117" s="60" t="s">
        <v>1083</v>
      </c>
      <c r="Q117" s="60" t="s">
        <v>1149</v>
      </c>
      <c r="R117" s="60" t="s">
        <v>1032</v>
      </c>
      <c r="S117" s="60" t="s">
        <v>1056</v>
      </c>
      <c r="T117" s="60" t="s">
        <v>1057</v>
      </c>
      <c r="U117" s="60" t="s">
        <v>1057</v>
      </c>
      <c r="V117" s="62" t="s">
        <v>1057</v>
      </c>
      <c r="W117" s="60" t="s">
        <v>1057</v>
      </c>
      <c r="X117" s="60" t="s">
        <v>1057</v>
      </c>
      <c r="Y117" s="62" t="s">
        <v>1057</v>
      </c>
      <c r="Z117" s="62" t="s">
        <v>1057</v>
      </c>
      <c r="AA117" s="62" t="s">
        <v>1057</v>
      </c>
      <c r="AB117" s="61" t="s">
        <v>1057</v>
      </c>
      <c r="AC117" s="61" t="s">
        <v>1057</v>
      </c>
    </row>
    <row r="118" spans="1:29" ht="293.25" customHeight="1" x14ac:dyDescent="0.15">
      <c r="A118" s="59" t="s">
        <v>365</v>
      </c>
      <c r="B118" s="60" t="s">
        <v>1764</v>
      </c>
      <c r="C118" s="60" t="s">
        <v>1765</v>
      </c>
      <c r="D118" s="60" t="s">
        <v>1654</v>
      </c>
      <c r="E118" s="60" t="s">
        <v>60</v>
      </c>
      <c r="F118" s="60" t="s">
        <v>746</v>
      </c>
      <c r="G118" s="60" t="s">
        <v>1090</v>
      </c>
      <c r="H118" s="60" t="s">
        <v>1655</v>
      </c>
      <c r="I118" s="61" t="s">
        <v>1094</v>
      </c>
      <c r="J118" s="60" t="s">
        <v>59</v>
      </c>
      <c r="K118" s="54">
        <v>929248.74</v>
      </c>
      <c r="L118" s="54">
        <v>929248.74</v>
      </c>
      <c r="M118" s="54">
        <v>0</v>
      </c>
      <c r="N118" s="54">
        <v>0</v>
      </c>
      <c r="O118" s="54">
        <v>0</v>
      </c>
      <c r="P118" s="60" t="s">
        <v>1083</v>
      </c>
      <c r="Q118" s="60" t="s">
        <v>1083</v>
      </c>
      <c r="R118" s="60" t="s">
        <v>1044</v>
      </c>
      <c r="S118" s="60" t="s">
        <v>1057</v>
      </c>
      <c r="T118" s="60" t="s">
        <v>1057</v>
      </c>
      <c r="U118" s="60" t="s">
        <v>1057</v>
      </c>
      <c r="V118" s="62" t="s">
        <v>1067</v>
      </c>
      <c r="W118" s="60" t="s">
        <v>1056</v>
      </c>
      <c r="X118" s="60" t="s">
        <v>1057</v>
      </c>
      <c r="Y118" s="62" t="s">
        <v>1067</v>
      </c>
      <c r="Z118" s="62" t="s">
        <v>1067</v>
      </c>
      <c r="AA118" s="62" t="s">
        <v>1067</v>
      </c>
      <c r="AB118" s="61" t="s">
        <v>1067</v>
      </c>
      <c r="AC118" s="61" t="s">
        <v>1067</v>
      </c>
    </row>
    <row r="119" spans="1:29" ht="293.25" customHeight="1" x14ac:dyDescent="0.15">
      <c r="A119" s="59" t="s">
        <v>369</v>
      </c>
      <c r="B119" s="60" t="s">
        <v>1772</v>
      </c>
      <c r="C119" s="60" t="s">
        <v>1773</v>
      </c>
      <c r="D119" s="60" t="s">
        <v>1774</v>
      </c>
      <c r="E119" s="60" t="s">
        <v>60</v>
      </c>
      <c r="F119" s="60" t="s">
        <v>1855</v>
      </c>
      <c r="G119" s="60" t="s">
        <v>1856</v>
      </c>
      <c r="H119" s="60" t="s">
        <v>1775</v>
      </c>
      <c r="I119" s="61" t="s">
        <v>1094</v>
      </c>
      <c r="J119" s="60" t="s">
        <v>59</v>
      </c>
      <c r="K119" s="54">
        <v>264096.56</v>
      </c>
      <c r="L119" s="54">
        <v>264096.56</v>
      </c>
      <c r="M119" s="54" t="s">
        <v>1281</v>
      </c>
      <c r="N119" s="54" t="s">
        <v>1281</v>
      </c>
      <c r="O119" s="54" t="s">
        <v>1281</v>
      </c>
      <c r="P119" s="60" t="s">
        <v>1083</v>
      </c>
      <c r="Q119" s="60" t="s">
        <v>1084</v>
      </c>
      <c r="R119" s="60" t="s">
        <v>1032</v>
      </c>
      <c r="S119" s="60" t="s">
        <v>1056</v>
      </c>
      <c r="T119" s="60" t="s">
        <v>1057</v>
      </c>
      <c r="U119" s="60" t="s">
        <v>1057</v>
      </c>
      <c r="V119" s="62" t="s">
        <v>1057</v>
      </c>
      <c r="W119" s="60" t="s">
        <v>1067</v>
      </c>
      <c r="X119" s="60" t="s">
        <v>1057</v>
      </c>
      <c r="Y119" s="62" t="s">
        <v>1057</v>
      </c>
      <c r="Z119" s="62" t="s">
        <v>1057</v>
      </c>
      <c r="AA119" s="62" t="s">
        <v>1057</v>
      </c>
      <c r="AB119" s="61" t="s">
        <v>1057</v>
      </c>
      <c r="AC119" s="61" t="s">
        <v>1057</v>
      </c>
    </row>
    <row r="120" spans="1:29" ht="293.25" customHeight="1" x14ac:dyDescent="0.15">
      <c r="A120" s="59" t="s">
        <v>1776</v>
      </c>
      <c r="B120" s="60" t="s">
        <v>1777</v>
      </c>
      <c r="C120" s="60" t="s">
        <v>1778</v>
      </c>
      <c r="D120" s="60" t="s">
        <v>1779</v>
      </c>
      <c r="E120" s="60" t="s">
        <v>60</v>
      </c>
      <c r="F120" s="60">
        <v>113</v>
      </c>
      <c r="G120" s="60" t="s">
        <v>1780</v>
      </c>
      <c r="H120" s="60">
        <v>240939.77</v>
      </c>
      <c r="I120" s="61">
        <v>65000000000</v>
      </c>
      <c r="J120" s="60" t="s">
        <v>59</v>
      </c>
      <c r="K120" s="54">
        <v>3878315.24</v>
      </c>
      <c r="L120" s="54">
        <v>3878315.24</v>
      </c>
      <c r="M120" s="54">
        <v>0</v>
      </c>
      <c r="N120" s="54">
        <v>0</v>
      </c>
      <c r="O120" s="54">
        <v>0</v>
      </c>
      <c r="P120" s="60" t="s">
        <v>1083</v>
      </c>
      <c r="Q120" s="60" t="s">
        <v>1089</v>
      </c>
      <c r="R120" s="60" t="s">
        <v>1044</v>
      </c>
      <c r="S120" s="60" t="s">
        <v>1057</v>
      </c>
      <c r="T120" s="60" t="s">
        <v>1067</v>
      </c>
      <c r="U120" s="60" t="s">
        <v>1067</v>
      </c>
      <c r="V120" s="62" t="s">
        <v>1067</v>
      </c>
      <c r="W120" s="60" t="s">
        <v>1067</v>
      </c>
      <c r="X120" s="60" t="s">
        <v>1067</v>
      </c>
      <c r="Y120" s="62" t="s">
        <v>1067</v>
      </c>
      <c r="Z120" s="62" t="s">
        <v>1067</v>
      </c>
      <c r="AA120" s="62" t="s">
        <v>1067</v>
      </c>
      <c r="AB120" s="61" t="s">
        <v>1067</v>
      </c>
      <c r="AC120" s="61" t="s">
        <v>1067</v>
      </c>
    </row>
    <row r="121" spans="1:29" ht="293.25" customHeight="1" x14ac:dyDescent="0.15">
      <c r="A121" s="59" t="s">
        <v>383</v>
      </c>
      <c r="B121" s="60" t="s">
        <v>1668</v>
      </c>
      <c r="C121" s="60" t="s">
        <v>1669</v>
      </c>
      <c r="D121" s="60" t="s">
        <v>1810</v>
      </c>
      <c r="E121" s="60" t="s">
        <v>60</v>
      </c>
      <c r="F121" s="60" t="s">
        <v>746</v>
      </c>
      <c r="G121" s="60" t="s">
        <v>1090</v>
      </c>
      <c r="H121" s="60" t="s">
        <v>33</v>
      </c>
      <c r="I121" s="61">
        <v>65000000000</v>
      </c>
      <c r="J121" s="60" t="s">
        <v>59</v>
      </c>
      <c r="K121" s="54">
        <v>410554.71</v>
      </c>
      <c r="L121" s="54">
        <v>410554.71</v>
      </c>
      <c r="M121" s="54">
        <v>0</v>
      </c>
      <c r="N121" s="54">
        <v>0</v>
      </c>
      <c r="O121" s="54">
        <v>0</v>
      </c>
      <c r="P121" s="60" t="s">
        <v>1083</v>
      </c>
      <c r="Q121" s="60" t="s">
        <v>1083</v>
      </c>
      <c r="R121" s="60" t="s">
        <v>1108</v>
      </c>
      <c r="S121" s="60" t="s">
        <v>1109</v>
      </c>
      <c r="T121" s="60" t="s">
        <v>1067</v>
      </c>
      <c r="U121" s="60" t="s">
        <v>1067</v>
      </c>
      <c r="V121" s="62" t="s">
        <v>1067</v>
      </c>
      <c r="W121" s="60" t="s">
        <v>1109</v>
      </c>
      <c r="X121" s="60" t="s">
        <v>1067</v>
      </c>
      <c r="Y121" s="62" t="s">
        <v>1067</v>
      </c>
      <c r="Z121" s="62" t="s">
        <v>1067</v>
      </c>
      <c r="AA121" s="62" t="s">
        <v>1067</v>
      </c>
      <c r="AB121" s="61" t="s">
        <v>1067</v>
      </c>
      <c r="AC121" s="61" t="s">
        <v>1067</v>
      </c>
    </row>
    <row r="122" spans="1:29" ht="293.25" customHeight="1" x14ac:dyDescent="0.15">
      <c r="A122" s="59" t="s">
        <v>385</v>
      </c>
      <c r="B122" s="60" t="s">
        <v>1811</v>
      </c>
      <c r="C122" s="60" t="s">
        <v>1812</v>
      </c>
      <c r="D122" s="60" t="s">
        <v>1813</v>
      </c>
      <c r="E122" s="60" t="s">
        <v>60</v>
      </c>
      <c r="F122" s="60" t="s">
        <v>1725</v>
      </c>
      <c r="G122" s="60" t="s">
        <v>1726</v>
      </c>
      <c r="H122" s="60" t="s">
        <v>1814</v>
      </c>
      <c r="I122" s="61">
        <v>65000000000</v>
      </c>
      <c r="J122" s="60" t="s">
        <v>59</v>
      </c>
      <c r="K122" s="54">
        <v>667697.87</v>
      </c>
      <c r="L122" s="54">
        <v>667697.87</v>
      </c>
      <c r="M122" s="54" t="s">
        <v>1281</v>
      </c>
      <c r="N122" s="54" t="s">
        <v>1281</v>
      </c>
      <c r="O122" s="54" t="s">
        <v>1281</v>
      </c>
      <c r="P122" s="60" t="s">
        <v>1083</v>
      </c>
      <c r="Q122" s="60" t="s">
        <v>1083</v>
      </c>
      <c r="R122" s="60" t="s">
        <v>1108</v>
      </c>
      <c r="S122" s="60" t="s">
        <v>1056</v>
      </c>
      <c r="T122" s="60" t="s">
        <v>1057</v>
      </c>
      <c r="U122" s="60" t="s">
        <v>1057</v>
      </c>
      <c r="V122" s="62" t="s">
        <v>1057</v>
      </c>
      <c r="W122" s="60" t="s">
        <v>1057</v>
      </c>
      <c r="X122" s="60" t="s">
        <v>1057</v>
      </c>
      <c r="Y122" s="62" t="s">
        <v>1057</v>
      </c>
      <c r="Z122" s="62" t="s">
        <v>1057</v>
      </c>
      <c r="AA122" s="62" t="s">
        <v>1351</v>
      </c>
      <c r="AB122" s="61" t="s">
        <v>1110</v>
      </c>
      <c r="AC122" s="61" t="s">
        <v>1067</v>
      </c>
    </row>
    <row r="123" spans="1:29" ht="293.25" customHeight="1" x14ac:dyDescent="0.15">
      <c r="A123" s="59" t="s">
        <v>387</v>
      </c>
      <c r="B123" s="60" t="s">
        <v>1250</v>
      </c>
      <c r="C123" s="60" t="s">
        <v>1815</v>
      </c>
      <c r="D123" s="60" t="s">
        <v>1816</v>
      </c>
      <c r="E123" s="60" t="s">
        <v>60</v>
      </c>
      <c r="F123" s="60">
        <v>796</v>
      </c>
      <c r="G123" s="60" t="s">
        <v>1817</v>
      </c>
      <c r="H123" s="60" t="s">
        <v>44</v>
      </c>
      <c r="I123" s="61">
        <v>65000000000</v>
      </c>
      <c r="J123" s="60" t="s">
        <v>59</v>
      </c>
      <c r="K123" s="54">
        <v>528000</v>
      </c>
      <c r="L123" s="54">
        <v>528000</v>
      </c>
      <c r="M123" s="54" t="s">
        <v>1281</v>
      </c>
      <c r="N123" s="54" t="s">
        <v>1281</v>
      </c>
      <c r="O123" s="54" t="s">
        <v>1281</v>
      </c>
      <c r="P123" s="60" t="s">
        <v>1083</v>
      </c>
      <c r="Q123" s="60" t="s">
        <v>1083</v>
      </c>
      <c r="R123" s="60" t="s">
        <v>1108</v>
      </c>
      <c r="S123" s="60" t="s">
        <v>1056</v>
      </c>
      <c r="T123" s="60" t="s">
        <v>1057</v>
      </c>
      <c r="U123" s="60" t="s">
        <v>1057</v>
      </c>
      <c r="V123" s="62" t="s">
        <v>1057</v>
      </c>
      <c r="W123" s="60" t="s">
        <v>1056</v>
      </c>
      <c r="X123" s="60" t="s">
        <v>1057</v>
      </c>
      <c r="Y123" s="62" t="s">
        <v>1057</v>
      </c>
      <c r="Z123" s="62" t="s">
        <v>1057</v>
      </c>
      <c r="AA123" s="62" t="s">
        <v>1351</v>
      </c>
      <c r="AB123" s="61" t="s">
        <v>1110</v>
      </c>
      <c r="AC123" s="61" t="s">
        <v>1067</v>
      </c>
    </row>
    <row r="124" spans="1:29" s="67" customFormat="1" ht="293.25" customHeight="1" x14ac:dyDescent="0.15">
      <c r="A124" s="59" t="s">
        <v>389</v>
      </c>
      <c r="B124" s="60" t="s">
        <v>1250</v>
      </c>
      <c r="C124" s="60" t="s">
        <v>1256</v>
      </c>
      <c r="D124" s="60" t="s">
        <v>1818</v>
      </c>
      <c r="E124" s="60" t="s">
        <v>60</v>
      </c>
      <c r="F124" s="60" t="s">
        <v>746</v>
      </c>
      <c r="G124" s="60" t="s">
        <v>1090</v>
      </c>
      <c r="H124" s="60" t="s">
        <v>1819</v>
      </c>
      <c r="I124" s="61">
        <v>65000000000</v>
      </c>
      <c r="J124" s="60" t="s">
        <v>59</v>
      </c>
      <c r="K124" s="54">
        <v>4813236.95</v>
      </c>
      <c r="L124" s="54">
        <v>4813236.95</v>
      </c>
      <c r="M124" s="54">
        <v>0</v>
      </c>
      <c r="N124" s="54">
        <v>0</v>
      </c>
      <c r="O124" s="54">
        <v>0</v>
      </c>
      <c r="P124" s="60" t="s">
        <v>1083</v>
      </c>
      <c r="Q124" s="60" t="s">
        <v>1820</v>
      </c>
      <c r="R124" s="60" t="s">
        <v>1044</v>
      </c>
      <c r="S124" s="60" t="s">
        <v>1057</v>
      </c>
      <c r="T124" s="60" t="s">
        <v>1057</v>
      </c>
      <c r="U124" s="60" t="s">
        <v>1057</v>
      </c>
      <c r="V124" s="62" t="s">
        <v>1057</v>
      </c>
      <c r="W124" s="60" t="s">
        <v>1056</v>
      </c>
      <c r="X124" s="60" t="s">
        <v>1057</v>
      </c>
      <c r="Y124" s="62" t="s">
        <v>1057</v>
      </c>
      <c r="Z124" s="62" t="s">
        <v>1057</v>
      </c>
      <c r="AA124" s="62" t="s">
        <v>1057</v>
      </c>
      <c r="AB124" s="61" t="s">
        <v>1057</v>
      </c>
      <c r="AC124" s="61" t="s">
        <v>1057</v>
      </c>
    </row>
    <row r="125" spans="1:29" s="67" customFormat="1" ht="293.25" customHeight="1" x14ac:dyDescent="0.15">
      <c r="A125" s="59" t="s">
        <v>391</v>
      </c>
      <c r="B125" s="60" t="s">
        <v>1250</v>
      </c>
      <c r="C125" s="60" t="s">
        <v>1256</v>
      </c>
      <c r="D125" s="60" t="s">
        <v>1818</v>
      </c>
      <c r="E125" s="60" t="s">
        <v>60</v>
      </c>
      <c r="F125" s="60" t="s">
        <v>746</v>
      </c>
      <c r="G125" s="60" t="s">
        <v>1090</v>
      </c>
      <c r="H125" s="60" t="s">
        <v>1821</v>
      </c>
      <c r="I125" s="61">
        <v>65000000000</v>
      </c>
      <c r="J125" s="60" t="s">
        <v>59</v>
      </c>
      <c r="K125" s="54">
        <v>3853691.27</v>
      </c>
      <c r="L125" s="54">
        <v>3853691.27</v>
      </c>
      <c r="M125" s="54">
        <v>0</v>
      </c>
      <c r="N125" s="54">
        <v>0</v>
      </c>
      <c r="O125" s="54">
        <v>0</v>
      </c>
      <c r="P125" s="60" t="s">
        <v>1083</v>
      </c>
      <c r="Q125" s="60" t="s">
        <v>1820</v>
      </c>
      <c r="R125" s="60" t="s">
        <v>1044</v>
      </c>
      <c r="S125" s="60" t="s">
        <v>1057</v>
      </c>
      <c r="T125" s="60" t="s">
        <v>1057</v>
      </c>
      <c r="U125" s="60" t="s">
        <v>1057</v>
      </c>
      <c r="V125" s="62" t="s">
        <v>1057</v>
      </c>
      <c r="W125" s="60" t="s">
        <v>1056</v>
      </c>
      <c r="X125" s="60" t="s">
        <v>1057</v>
      </c>
      <c r="Y125" s="62" t="s">
        <v>1057</v>
      </c>
      <c r="Z125" s="62" t="s">
        <v>1057</v>
      </c>
      <c r="AA125" s="62" t="s">
        <v>1057</v>
      </c>
      <c r="AB125" s="61" t="s">
        <v>1057</v>
      </c>
      <c r="AC125" s="61" t="s">
        <v>1057</v>
      </c>
    </row>
    <row r="126" spans="1:29" ht="293.25" customHeight="1" x14ac:dyDescent="0.15">
      <c r="A126" s="59">
        <v>78</v>
      </c>
      <c r="B126" s="60" t="s">
        <v>1831</v>
      </c>
      <c r="C126" s="60" t="s">
        <v>1832</v>
      </c>
      <c r="D126" s="60" t="s">
        <v>1337</v>
      </c>
      <c r="E126" s="60" t="s">
        <v>60</v>
      </c>
      <c r="F126" s="60" t="s">
        <v>1630</v>
      </c>
      <c r="G126" s="60" t="s">
        <v>1631</v>
      </c>
      <c r="H126" s="60" t="s">
        <v>1833</v>
      </c>
      <c r="I126" s="61">
        <v>40000000000</v>
      </c>
      <c r="J126" s="60" t="s">
        <v>1338</v>
      </c>
      <c r="K126" s="54">
        <v>510130</v>
      </c>
      <c r="L126" s="54">
        <v>510130</v>
      </c>
      <c r="M126" s="54" t="s">
        <v>1281</v>
      </c>
      <c r="N126" s="54" t="s">
        <v>1281</v>
      </c>
      <c r="O126" s="54" t="s">
        <v>1281</v>
      </c>
      <c r="P126" s="60" t="s">
        <v>1083</v>
      </c>
      <c r="Q126" s="60" t="s">
        <v>1089</v>
      </c>
      <c r="R126" s="60" t="s">
        <v>1044</v>
      </c>
      <c r="S126" s="60" t="s">
        <v>1067</v>
      </c>
      <c r="T126" s="60" t="s">
        <v>1057</v>
      </c>
      <c r="U126" s="60" t="s">
        <v>1057</v>
      </c>
      <c r="V126" s="62" t="s">
        <v>1057</v>
      </c>
      <c r="W126" s="60" t="s">
        <v>1057</v>
      </c>
      <c r="X126" s="60" t="s">
        <v>1057</v>
      </c>
      <c r="Y126" s="62" t="s">
        <v>1057</v>
      </c>
      <c r="Z126" s="62" t="s">
        <v>1057</v>
      </c>
      <c r="AA126" s="62" t="s">
        <v>1057</v>
      </c>
      <c r="AB126" s="61" t="s">
        <v>1057</v>
      </c>
      <c r="AC126" s="61" t="s">
        <v>1057</v>
      </c>
    </row>
    <row r="127" spans="1:29" ht="293.25" customHeight="1" x14ac:dyDescent="0.15">
      <c r="A127" s="59">
        <v>230</v>
      </c>
      <c r="B127" s="60" t="s">
        <v>1755</v>
      </c>
      <c r="C127" s="60" t="s">
        <v>1756</v>
      </c>
      <c r="D127" s="60" t="s">
        <v>1757</v>
      </c>
      <c r="E127" s="60" t="s">
        <v>60</v>
      </c>
      <c r="F127" s="60" t="s">
        <v>1725</v>
      </c>
      <c r="G127" s="60" t="s">
        <v>1732</v>
      </c>
      <c r="H127" s="60" t="s">
        <v>1758</v>
      </c>
      <c r="I127" s="61">
        <v>65000000000</v>
      </c>
      <c r="J127" s="60" t="s">
        <v>59</v>
      </c>
      <c r="K127" s="54" t="s">
        <v>1834</v>
      </c>
      <c r="L127" s="54" t="s">
        <v>1834</v>
      </c>
      <c r="M127" s="54">
        <v>0</v>
      </c>
      <c r="N127" s="54">
        <v>0</v>
      </c>
      <c r="O127" s="54">
        <v>0</v>
      </c>
      <c r="P127" s="60" t="s">
        <v>1083</v>
      </c>
      <c r="Q127" s="60" t="s">
        <v>1084</v>
      </c>
      <c r="R127" s="60" t="s">
        <v>1032</v>
      </c>
      <c r="S127" s="60" t="s">
        <v>1057</v>
      </c>
      <c r="T127" s="60" t="s">
        <v>1057</v>
      </c>
      <c r="U127" s="60" t="s">
        <v>1057</v>
      </c>
      <c r="V127" s="62" t="s">
        <v>1057</v>
      </c>
      <c r="W127" s="60" t="s">
        <v>1067</v>
      </c>
      <c r="X127" s="60" t="s">
        <v>1057</v>
      </c>
      <c r="Y127" s="62" t="s">
        <v>1057</v>
      </c>
      <c r="Z127" s="62" t="s">
        <v>1057</v>
      </c>
      <c r="AA127" s="62" t="s">
        <v>1067</v>
      </c>
      <c r="AB127" s="61" t="s">
        <v>1067</v>
      </c>
      <c r="AC127" s="61" t="s">
        <v>1067</v>
      </c>
    </row>
    <row r="128" spans="1:29" ht="293.25" customHeight="1" x14ac:dyDescent="0.15">
      <c r="A128" s="59" t="s">
        <v>1746</v>
      </c>
      <c r="B128" s="60" t="s">
        <v>1747</v>
      </c>
      <c r="C128" s="60" t="s">
        <v>1748</v>
      </c>
      <c r="D128" s="60" t="s">
        <v>1749</v>
      </c>
      <c r="E128" s="60" t="s">
        <v>60</v>
      </c>
      <c r="F128" s="60" t="s">
        <v>740</v>
      </c>
      <c r="G128" s="60" t="s">
        <v>1750</v>
      </c>
      <c r="H128" s="60" t="s">
        <v>44</v>
      </c>
      <c r="I128" s="61">
        <v>46000000000</v>
      </c>
      <c r="J128" s="60" t="s">
        <v>1188</v>
      </c>
      <c r="K128" s="54">
        <v>700000</v>
      </c>
      <c r="L128" s="54">
        <v>700000</v>
      </c>
      <c r="M128" s="54">
        <v>0</v>
      </c>
      <c r="N128" s="54">
        <v>0</v>
      </c>
      <c r="O128" s="54">
        <v>0</v>
      </c>
      <c r="P128" s="60" t="s">
        <v>1083</v>
      </c>
      <c r="Q128" s="60" t="s">
        <v>1083</v>
      </c>
      <c r="R128" s="60" t="s">
        <v>1044</v>
      </c>
      <c r="S128" s="60" t="s">
        <v>1067</v>
      </c>
      <c r="T128" s="60" t="s">
        <v>1067</v>
      </c>
      <c r="U128" s="60" t="s">
        <v>1067</v>
      </c>
      <c r="V128" s="62" t="s">
        <v>1067</v>
      </c>
      <c r="W128" s="60" t="s">
        <v>1067</v>
      </c>
      <c r="X128" s="60" t="s">
        <v>1067</v>
      </c>
      <c r="Y128" s="62" t="s">
        <v>1067</v>
      </c>
      <c r="Z128" s="62" t="s">
        <v>1067</v>
      </c>
      <c r="AA128" s="62" t="s">
        <v>1057</v>
      </c>
      <c r="AB128" s="61" t="s">
        <v>1057</v>
      </c>
      <c r="AC128" s="61" t="s">
        <v>1057</v>
      </c>
    </row>
    <row r="129" spans="1:29" ht="293.25" customHeight="1" x14ac:dyDescent="0.15">
      <c r="A129" s="59">
        <v>6</v>
      </c>
      <c r="B129" s="60" t="s">
        <v>1306</v>
      </c>
      <c r="C129" s="60" t="s">
        <v>1394</v>
      </c>
      <c r="D129" s="60" t="s">
        <v>1395</v>
      </c>
      <c r="E129" s="60" t="s">
        <v>60</v>
      </c>
      <c r="F129" s="60" t="s">
        <v>1103</v>
      </c>
      <c r="G129" s="60" t="s">
        <v>1103</v>
      </c>
      <c r="H129" s="60" t="s">
        <v>1103</v>
      </c>
      <c r="I129" s="61">
        <v>65000000000</v>
      </c>
      <c r="J129" s="60" t="s">
        <v>59</v>
      </c>
      <c r="K129" s="54">
        <v>3000000</v>
      </c>
      <c r="L129" s="54">
        <v>3000000</v>
      </c>
      <c r="M129" s="54">
        <v>3000000</v>
      </c>
      <c r="N129" s="54">
        <v>0</v>
      </c>
      <c r="O129" s="54">
        <v>0</v>
      </c>
      <c r="P129" s="60" t="s">
        <v>1083</v>
      </c>
      <c r="Q129" s="60" t="s">
        <v>1089</v>
      </c>
      <c r="R129" s="60" t="s">
        <v>1032</v>
      </c>
      <c r="S129" s="60" t="s">
        <v>1056</v>
      </c>
      <c r="T129" s="60" t="s">
        <v>1057</v>
      </c>
      <c r="U129" s="60" t="s">
        <v>1057</v>
      </c>
      <c r="V129" s="62" t="s">
        <v>1067</v>
      </c>
      <c r="W129" s="60" t="s">
        <v>1057</v>
      </c>
      <c r="X129" s="60" t="s">
        <v>1057</v>
      </c>
      <c r="Y129" s="62" t="s">
        <v>1057</v>
      </c>
      <c r="Z129" s="62" t="s">
        <v>1057</v>
      </c>
      <c r="AA129" s="62" t="s">
        <v>1057</v>
      </c>
      <c r="AB129" s="61" t="s">
        <v>1057</v>
      </c>
      <c r="AC129" s="61" t="s">
        <v>1057</v>
      </c>
    </row>
    <row r="130" spans="1:29" ht="293.25" customHeight="1" x14ac:dyDescent="0.15">
      <c r="A130" s="59" t="s">
        <v>355</v>
      </c>
      <c r="B130" s="60" t="s">
        <v>1722</v>
      </c>
      <c r="C130" s="60" t="s">
        <v>1723</v>
      </c>
      <c r="D130" s="60" t="s">
        <v>1724</v>
      </c>
      <c r="E130" s="60" t="s">
        <v>60</v>
      </c>
      <c r="F130" s="60" t="s">
        <v>1725</v>
      </c>
      <c r="G130" s="60" t="s">
        <v>1726</v>
      </c>
      <c r="H130" s="60" t="s">
        <v>1727</v>
      </c>
      <c r="I130" s="61">
        <v>65000000000</v>
      </c>
      <c r="J130" s="60" t="s">
        <v>59</v>
      </c>
      <c r="K130" s="54">
        <v>2850869.2</v>
      </c>
      <c r="L130" s="54">
        <v>2850869.2</v>
      </c>
      <c r="M130" s="54">
        <v>0</v>
      </c>
      <c r="N130" s="54">
        <v>0</v>
      </c>
      <c r="O130" s="54">
        <v>0</v>
      </c>
      <c r="P130" s="60" t="s">
        <v>1083</v>
      </c>
      <c r="Q130" s="60" t="s">
        <v>1084</v>
      </c>
      <c r="R130" s="60" t="s">
        <v>1032</v>
      </c>
      <c r="S130" s="60" t="s">
        <v>1056</v>
      </c>
      <c r="T130" s="60" t="s">
        <v>1057</v>
      </c>
      <c r="U130" s="60" t="s">
        <v>1057</v>
      </c>
      <c r="V130" s="62" t="s">
        <v>1057</v>
      </c>
      <c r="W130" s="60" t="s">
        <v>1057</v>
      </c>
      <c r="X130" s="60" t="s">
        <v>1057</v>
      </c>
      <c r="Y130" s="62" t="s">
        <v>1057</v>
      </c>
      <c r="Z130" s="62" t="s">
        <v>1057</v>
      </c>
      <c r="AA130" s="62" t="s">
        <v>1057</v>
      </c>
      <c r="AB130" s="61" t="s">
        <v>1057</v>
      </c>
      <c r="AC130" s="61" t="s">
        <v>1057</v>
      </c>
    </row>
    <row r="131" spans="1:29" s="67" customFormat="1" ht="293.25" customHeight="1" x14ac:dyDescent="0.15">
      <c r="A131" s="59">
        <v>5</v>
      </c>
      <c r="B131" s="60" t="s">
        <v>1296</v>
      </c>
      <c r="C131" s="60" t="s">
        <v>1297</v>
      </c>
      <c r="D131" s="60" t="s">
        <v>1298</v>
      </c>
      <c r="E131" s="60" t="s">
        <v>60</v>
      </c>
      <c r="F131" s="60" t="s">
        <v>667</v>
      </c>
      <c r="G131" s="60" t="s">
        <v>1148</v>
      </c>
      <c r="H131" s="60" t="s">
        <v>13</v>
      </c>
      <c r="I131" s="61">
        <v>65000000000</v>
      </c>
      <c r="J131" s="60" t="s">
        <v>59</v>
      </c>
      <c r="K131" s="54">
        <v>700000</v>
      </c>
      <c r="L131" s="54">
        <v>700000</v>
      </c>
      <c r="M131" s="54">
        <v>0</v>
      </c>
      <c r="N131" s="54">
        <v>0</v>
      </c>
      <c r="O131" s="54">
        <v>0</v>
      </c>
      <c r="P131" s="60" t="s">
        <v>1083</v>
      </c>
      <c r="Q131" s="60" t="s">
        <v>1089</v>
      </c>
      <c r="R131" s="60" t="s">
        <v>1018</v>
      </c>
      <c r="S131" s="60" t="s">
        <v>1056</v>
      </c>
      <c r="T131" s="60" t="s">
        <v>1057</v>
      </c>
      <c r="U131" s="60" t="s">
        <v>1057</v>
      </c>
      <c r="V131" s="62" t="s">
        <v>1057</v>
      </c>
      <c r="W131" s="60" t="s">
        <v>1057</v>
      </c>
      <c r="X131" s="60" t="s">
        <v>1057</v>
      </c>
      <c r="Y131" s="62" t="s">
        <v>1057</v>
      </c>
      <c r="Z131" s="62" t="s">
        <v>1057</v>
      </c>
      <c r="AA131" s="62" t="s">
        <v>1057</v>
      </c>
      <c r="AB131" s="61" t="s">
        <v>1057</v>
      </c>
      <c r="AC131" s="61" t="s">
        <v>1057</v>
      </c>
    </row>
    <row r="132" spans="1:29" ht="293.25" customHeight="1" x14ac:dyDescent="0.15">
      <c r="A132" s="59">
        <v>200</v>
      </c>
      <c r="B132" s="60" t="s">
        <v>1639</v>
      </c>
      <c r="C132" s="60" t="s">
        <v>1640</v>
      </c>
      <c r="D132" s="60" t="s">
        <v>1641</v>
      </c>
      <c r="E132" s="60" t="s">
        <v>60</v>
      </c>
      <c r="F132" s="60" t="s">
        <v>1642</v>
      </c>
      <c r="G132" s="60" t="s">
        <v>1643</v>
      </c>
      <c r="H132" s="60" t="s">
        <v>1644</v>
      </c>
      <c r="I132" s="61">
        <v>65000000000</v>
      </c>
      <c r="J132" s="60" t="s">
        <v>59</v>
      </c>
      <c r="K132" s="54">
        <v>1569149.28</v>
      </c>
      <c r="L132" s="54">
        <v>1569149.28</v>
      </c>
      <c r="M132" s="54">
        <v>0</v>
      </c>
      <c r="N132" s="54">
        <v>0</v>
      </c>
      <c r="O132" s="54">
        <v>0</v>
      </c>
      <c r="P132" s="60" t="s">
        <v>1083</v>
      </c>
      <c r="Q132" s="60" t="s">
        <v>1089</v>
      </c>
      <c r="R132" s="60" t="s">
        <v>1044</v>
      </c>
      <c r="S132" s="60" t="s">
        <v>1057</v>
      </c>
      <c r="T132" s="60" t="s">
        <v>1057</v>
      </c>
      <c r="U132" s="60" t="s">
        <v>1057</v>
      </c>
      <c r="V132" s="62" t="s">
        <v>1057</v>
      </c>
      <c r="W132" s="60" t="s">
        <v>1057</v>
      </c>
      <c r="X132" s="60" t="s">
        <v>1057</v>
      </c>
      <c r="Y132" s="62" t="s">
        <v>1057</v>
      </c>
      <c r="Z132" s="62" t="s">
        <v>1057</v>
      </c>
      <c r="AA132" s="62" t="s">
        <v>1057</v>
      </c>
      <c r="AB132" s="61" t="s">
        <v>1057</v>
      </c>
      <c r="AC132" s="61" t="s">
        <v>1057</v>
      </c>
    </row>
    <row r="133" spans="1:29" s="67" customFormat="1" ht="293.25" customHeight="1" x14ac:dyDescent="0.15">
      <c r="A133" s="59">
        <v>234</v>
      </c>
      <c r="B133" s="60" t="s">
        <v>1766</v>
      </c>
      <c r="C133" s="60" t="s">
        <v>1767</v>
      </c>
      <c r="D133" s="60" t="s">
        <v>1768</v>
      </c>
      <c r="E133" s="60" t="s">
        <v>60</v>
      </c>
      <c r="F133" s="60" t="s">
        <v>1769</v>
      </c>
      <c r="G133" s="60" t="s">
        <v>1770</v>
      </c>
      <c r="H133" s="60" t="s">
        <v>1771</v>
      </c>
      <c r="I133" s="61">
        <v>65000000000</v>
      </c>
      <c r="J133" s="60" t="s">
        <v>59</v>
      </c>
      <c r="K133" s="54">
        <v>332508.06</v>
      </c>
      <c r="L133" s="54">
        <v>332508.06</v>
      </c>
      <c r="M133" s="54">
        <v>0</v>
      </c>
      <c r="N133" s="54">
        <v>0</v>
      </c>
      <c r="O133" s="54">
        <v>0</v>
      </c>
      <c r="P133" s="60" t="s">
        <v>1083</v>
      </c>
      <c r="Q133" s="60" t="s">
        <v>1084</v>
      </c>
      <c r="R133" s="60" t="s">
        <v>1018</v>
      </c>
      <c r="S133" s="60" t="s">
        <v>1109</v>
      </c>
      <c r="T133" s="60" t="s">
        <v>1057</v>
      </c>
      <c r="U133" s="60" t="s">
        <v>1057</v>
      </c>
      <c r="V133" s="62" t="s">
        <v>1057</v>
      </c>
      <c r="W133" s="60" t="s">
        <v>1057</v>
      </c>
      <c r="X133" s="60" t="s">
        <v>1057</v>
      </c>
      <c r="Y133" s="62" t="s">
        <v>1057</v>
      </c>
      <c r="Z133" s="62" t="s">
        <v>1057</v>
      </c>
      <c r="AA133" s="62" t="s">
        <v>1057</v>
      </c>
      <c r="AB133" s="61" t="s">
        <v>1057</v>
      </c>
      <c r="AC133" s="61" t="s">
        <v>1057</v>
      </c>
    </row>
    <row r="134" spans="1:29" s="66" customFormat="1" ht="293.25" customHeight="1" x14ac:dyDescent="0.15">
      <c r="A134" s="59" t="s">
        <v>399</v>
      </c>
      <c r="B134" s="60" t="s">
        <v>1096</v>
      </c>
      <c r="C134" s="60" t="s">
        <v>1158</v>
      </c>
      <c r="D134" s="60" t="s">
        <v>1159</v>
      </c>
      <c r="E134" s="60" t="s">
        <v>60</v>
      </c>
      <c r="F134" s="60" t="s">
        <v>823</v>
      </c>
      <c r="G134" s="60" t="s">
        <v>1838</v>
      </c>
      <c r="H134" s="60">
        <v>2</v>
      </c>
      <c r="I134" s="61">
        <v>65000000000</v>
      </c>
      <c r="J134" s="60" t="s">
        <v>59</v>
      </c>
      <c r="K134" s="54" t="s">
        <v>1839</v>
      </c>
      <c r="L134" s="54" t="s">
        <v>1839</v>
      </c>
      <c r="M134" s="54" t="s">
        <v>1281</v>
      </c>
      <c r="N134" s="54" t="s">
        <v>1281</v>
      </c>
      <c r="O134" s="54" t="s">
        <v>1281</v>
      </c>
      <c r="P134" s="60" t="s">
        <v>1083</v>
      </c>
      <c r="Q134" s="60" t="s">
        <v>1084</v>
      </c>
      <c r="R134" s="60" t="s">
        <v>1688</v>
      </c>
      <c r="S134" s="60" t="s">
        <v>1057</v>
      </c>
      <c r="T134" s="60" t="s">
        <v>1057</v>
      </c>
      <c r="U134" s="60" t="s">
        <v>1057</v>
      </c>
      <c r="V134" s="62" t="s">
        <v>1057</v>
      </c>
      <c r="W134" s="60" t="s">
        <v>1109</v>
      </c>
      <c r="X134" s="60" t="s">
        <v>1057</v>
      </c>
      <c r="Y134" s="62" t="s">
        <v>1057</v>
      </c>
      <c r="Z134" s="62" t="s">
        <v>1057</v>
      </c>
      <c r="AA134" s="62" t="s">
        <v>1057</v>
      </c>
      <c r="AB134" s="61" t="s">
        <v>1057</v>
      </c>
      <c r="AC134" s="61" t="s">
        <v>1057</v>
      </c>
    </row>
    <row r="135" spans="1:29" ht="293.25" customHeight="1" x14ac:dyDescent="0.15">
      <c r="A135" s="59" t="s">
        <v>401</v>
      </c>
      <c r="B135" s="60" t="s">
        <v>1096</v>
      </c>
      <c r="C135" s="60" t="s">
        <v>1165</v>
      </c>
      <c r="D135" s="60" t="s">
        <v>1840</v>
      </c>
      <c r="E135" s="60" t="s">
        <v>60</v>
      </c>
      <c r="F135" s="60" t="s">
        <v>823</v>
      </c>
      <c r="G135" s="60" t="s">
        <v>1081</v>
      </c>
      <c r="H135" s="60" t="s">
        <v>13</v>
      </c>
      <c r="I135" s="61">
        <v>65000000000</v>
      </c>
      <c r="J135" s="60" t="s">
        <v>59</v>
      </c>
      <c r="K135" s="54">
        <v>1087858.92</v>
      </c>
      <c r="L135" s="54">
        <v>1087858.92</v>
      </c>
      <c r="M135" s="54" t="s">
        <v>1281</v>
      </c>
      <c r="N135" s="54" t="s">
        <v>1281</v>
      </c>
      <c r="O135" s="54" t="s">
        <v>1281</v>
      </c>
      <c r="P135" s="60" t="s">
        <v>1083</v>
      </c>
      <c r="Q135" s="60" t="s">
        <v>1084</v>
      </c>
      <c r="R135" s="60" t="s">
        <v>1044</v>
      </c>
      <c r="S135" s="60" t="s">
        <v>1057</v>
      </c>
      <c r="T135" s="60" t="s">
        <v>1057</v>
      </c>
      <c r="U135" s="60" t="s">
        <v>1057</v>
      </c>
      <c r="V135" s="62" t="s">
        <v>1057</v>
      </c>
      <c r="W135" s="60" t="s">
        <v>1109</v>
      </c>
      <c r="X135" s="60" t="s">
        <v>1057</v>
      </c>
      <c r="Y135" s="62" t="s">
        <v>1057</v>
      </c>
      <c r="Z135" s="62" t="s">
        <v>1057</v>
      </c>
      <c r="AA135" s="62" t="s">
        <v>1057</v>
      </c>
      <c r="AB135" s="61" t="s">
        <v>1057</v>
      </c>
      <c r="AC135" s="61" t="s">
        <v>1057</v>
      </c>
    </row>
    <row r="136" spans="1:29" s="66" customFormat="1" ht="293.25" customHeight="1" x14ac:dyDescent="0.15">
      <c r="A136" s="59">
        <v>20</v>
      </c>
      <c r="B136" s="60" t="s">
        <v>1189</v>
      </c>
      <c r="C136" s="60" t="s">
        <v>1190</v>
      </c>
      <c r="D136" s="60" t="s">
        <v>1798</v>
      </c>
      <c r="E136" s="60" t="s">
        <v>60</v>
      </c>
      <c r="F136" s="60">
        <v>796</v>
      </c>
      <c r="G136" s="60" t="s">
        <v>1090</v>
      </c>
      <c r="H136" s="60" t="s">
        <v>1799</v>
      </c>
      <c r="I136" s="61">
        <v>65000000000</v>
      </c>
      <c r="J136" s="60" t="s">
        <v>59</v>
      </c>
      <c r="K136" s="54">
        <v>1071108.67</v>
      </c>
      <c r="L136" s="54">
        <v>1071108.67</v>
      </c>
      <c r="M136" s="54" t="s">
        <v>1281</v>
      </c>
      <c r="N136" s="54" t="s">
        <v>1281</v>
      </c>
      <c r="O136" s="54" t="s">
        <v>1281</v>
      </c>
      <c r="P136" s="60" t="s">
        <v>1083</v>
      </c>
      <c r="Q136" s="60" t="s">
        <v>1089</v>
      </c>
      <c r="R136" s="60" t="s">
        <v>1108</v>
      </c>
      <c r="S136" s="60" t="s">
        <v>1056</v>
      </c>
      <c r="T136" s="60" t="s">
        <v>1057</v>
      </c>
      <c r="U136" s="60" t="s">
        <v>1057</v>
      </c>
      <c r="V136" s="62" t="s">
        <v>1057</v>
      </c>
      <c r="W136" s="60" t="s">
        <v>1067</v>
      </c>
      <c r="X136" s="60" t="s">
        <v>1057</v>
      </c>
      <c r="Y136" s="62" t="s">
        <v>1057</v>
      </c>
      <c r="Z136" s="62" t="s">
        <v>1057</v>
      </c>
      <c r="AA136" s="62" t="s">
        <v>1057</v>
      </c>
      <c r="AB136" s="61" t="s">
        <v>1057</v>
      </c>
      <c r="AC136" s="61" t="s">
        <v>1057</v>
      </c>
    </row>
    <row r="137" spans="1:29" ht="293.25" customHeight="1" x14ac:dyDescent="0.15">
      <c r="A137" s="59">
        <v>66</v>
      </c>
      <c r="B137" s="60" t="s">
        <v>1482</v>
      </c>
      <c r="C137" s="60" t="s">
        <v>1503</v>
      </c>
      <c r="D137" s="60" t="s">
        <v>1881</v>
      </c>
      <c r="E137" s="60" t="s">
        <v>60</v>
      </c>
      <c r="F137" s="60" t="s">
        <v>267</v>
      </c>
      <c r="G137" s="60" t="s">
        <v>1233</v>
      </c>
      <c r="H137" s="60" t="s">
        <v>1882</v>
      </c>
      <c r="I137" s="61">
        <v>65000000000</v>
      </c>
      <c r="J137" s="60" t="s">
        <v>59</v>
      </c>
      <c r="K137" s="54">
        <v>7378040</v>
      </c>
      <c r="L137" s="54">
        <v>7378040</v>
      </c>
      <c r="M137" s="54" t="s">
        <v>1281</v>
      </c>
      <c r="N137" s="54" t="s">
        <v>1281</v>
      </c>
      <c r="O137" s="54" t="s">
        <v>1281</v>
      </c>
      <c r="P137" s="60" t="s">
        <v>1083</v>
      </c>
      <c r="Q137" s="60" t="s">
        <v>1150</v>
      </c>
      <c r="R137" s="60" t="s">
        <v>1032</v>
      </c>
      <c r="S137" s="60" t="s">
        <v>1056</v>
      </c>
      <c r="T137" s="60" t="s">
        <v>1067</v>
      </c>
      <c r="U137" s="60" t="s">
        <v>1067</v>
      </c>
      <c r="V137" s="62" t="s">
        <v>1057</v>
      </c>
      <c r="W137" s="60" t="s">
        <v>1067</v>
      </c>
      <c r="X137" s="60" t="s">
        <v>1067</v>
      </c>
      <c r="Y137" s="62" t="s">
        <v>1067</v>
      </c>
      <c r="Z137" s="62" t="s">
        <v>1067</v>
      </c>
      <c r="AA137" s="62" t="s">
        <v>1067</v>
      </c>
      <c r="AB137" s="61" t="s">
        <v>1067</v>
      </c>
      <c r="AC137" s="61" t="s">
        <v>1057</v>
      </c>
    </row>
    <row r="138" spans="1:29" ht="293.25" customHeight="1" x14ac:dyDescent="0.15">
      <c r="A138" s="59">
        <v>242</v>
      </c>
      <c r="B138" s="60" t="s">
        <v>1781</v>
      </c>
      <c r="C138" s="60" t="s">
        <v>1782</v>
      </c>
      <c r="D138" s="60" t="s">
        <v>1783</v>
      </c>
      <c r="E138" s="60" t="s">
        <v>60</v>
      </c>
      <c r="F138" s="60" t="s">
        <v>1883</v>
      </c>
      <c r="G138" s="60" t="s">
        <v>1884</v>
      </c>
      <c r="H138" s="60" t="s">
        <v>1885</v>
      </c>
      <c r="I138" s="61">
        <v>65000000000</v>
      </c>
      <c r="J138" s="60" t="s">
        <v>59</v>
      </c>
      <c r="K138" s="54">
        <v>6598263.6100000003</v>
      </c>
      <c r="L138" s="54">
        <v>6598263.6100000003</v>
      </c>
      <c r="M138" s="54" t="s">
        <v>1281</v>
      </c>
      <c r="N138" s="54" t="s">
        <v>1281</v>
      </c>
      <c r="O138" s="54" t="s">
        <v>1281</v>
      </c>
      <c r="P138" s="60" t="s">
        <v>1083</v>
      </c>
      <c r="Q138" s="60" t="s">
        <v>1150</v>
      </c>
      <c r="R138" s="60" t="s">
        <v>1032</v>
      </c>
      <c r="S138" s="60" t="s">
        <v>1056</v>
      </c>
      <c r="T138" s="60" t="s">
        <v>1067</v>
      </c>
      <c r="U138" s="60" t="s">
        <v>1067</v>
      </c>
      <c r="V138" s="62" t="s">
        <v>1057</v>
      </c>
      <c r="W138" s="60" t="s">
        <v>1067</v>
      </c>
      <c r="X138" s="60" t="s">
        <v>1067</v>
      </c>
      <c r="Y138" s="62" t="s">
        <v>1067</v>
      </c>
      <c r="Z138" s="62" t="s">
        <v>1067</v>
      </c>
      <c r="AA138" s="62" t="s">
        <v>1067</v>
      </c>
      <c r="AB138" s="61" t="s">
        <v>1067</v>
      </c>
      <c r="AC138" s="61" t="s">
        <v>1057</v>
      </c>
    </row>
    <row r="139" spans="1:29" ht="293.25" customHeight="1" x14ac:dyDescent="0.15">
      <c r="A139" s="59">
        <v>113</v>
      </c>
      <c r="B139" s="60" t="s">
        <v>1451</v>
      </c>
      <c r="C139" s="60" t="s">
        <v>1452</v>
      </c>
      <c r="D139" s="60" t="s">
        <v>1461</v>
      </c>
      <c r="E139" s="60" t="s">
        <v>60</v>
      </c>
      <c r="F139" s="60">
        <v>876</v>
      </c>
      <c r="G139" s="60" t="s">
        <v>1081</v>
      </c>
      <c r="H139" s="60">
        <v>1</v>
      </c>
      <c r="I139" s="61">
        <v>65000000000</v>
      </c>
      <c r="J139" s="60" t="s">
        <v>59</v>
      </c>
      <c r="K139" s="54">
        <v>4000000</v>
      </c>
      <c r="L139" s="54">
        <v>4000000</v>
      </c>
      <c r="M139" s="54" t="s">
        <v>1281</v>
      </c>
      <c r="N139" s="54" t="s">
        <v>1281</v>
      </c>
      <c r="O139" s="54" t="s">
        <v>1281</v>
      </c>
      <c r="P139" s="60" t="s">
        <v>1083</v>
      </c>
      <c r="Q139" s="60" t="s">
        <v>1098</v>
      </c>
      <c r="R139" s="60" t="s">
        <v>1032</v>
      </c>
      <c r="S139" s="60" t="s">
        <v>1056</v>
      </c>
      <c r="T139" s="60" t="s">
        <v>1057</v>
      </c>
      <c r="U139" s="60" t="s">
        <v>1057</v>
      </c>
      <c r="V139" s="62" t="s">
        <v>1057</v>
      </c>
      <c r="W139" s="60" t="s">
        <v>1057</v>
      </c>
      <c r="X139" s="60" t="s">
        <v>1057</v>
      </c>
      <c r="Y139" s="62" t="s">
        <v>1057</v>
      </c>
      <c r="Z139" s="62" t="s">
        <v>1057</v>
      </c>
      <c r="AA139" s="62" t="s">
        <v>1057</v>
      </c>
      <c r="AB139" s="61" t="s">
        <v>1057</v>
      </c>
      <c r="AC139" s="61" t="s">
        <v>1057</v>
      </c>
    </row>
    <row r="140" spans="1:29" s="66" customFormat="1" ht="293.25" customHeight="1" x14ac:dyDescent="0.15">
      <c r="A140" s="59">
        <v>254</v>
      </c>
      <c r="B140" s="60" t="s">
        <v>1752</v>
      </c>
      <c r="C140" s="60" t="s">
        <v>1841</v>
      </c>
      <c r="D140" s="60" t="s">
        <v>1886</v>
      </c>
      <c r="E140" s="60" t="s">
        <v>60</v>
      </c>
      <c r="F140" s="60" t="s">
        <v>329</v>
      </c>
      <c r="G140" s="60" t="s">
        <v>1887</v>
      </c>
      <c r="H140" s="60" t="s">
        <v>1888</v>
      </c>
      <c r="I140" s="61">
        <v>65000000000</v>
      </c>
      <c r="J140" s="60" t="s">
        <v>59</v>
      </c>
      <c r="K140" s="54">
        <v>137544</v>
      </c>
      <c r="L140" s="54">
        <v>137544</v>
      </c>
      <c r="M140" s="54" t="s">
        <v>1281</v>
      </c>
      <c r="N140" s="54" t="s">
        <v>1281</v>
      </c>
      <c r="O140" s="54" t="s">
        <v>1281</v>
      </c>
      <c r="P140" s="60" t="s">
        <v>1083</v>
      </c>
      <c r="Q140" s="60" t="s">
        <v>1149</v>
      </c>
      <c r="R140" s="60" t="s">
        <v>1032</v>
      </c>
      <c r="S140" s="60" t="s">
        <v>1056</v>
      </c>
      <c r="T140" s="60" t="s">
        <v>1067</v>
      </c>
      <c r="U140" s="60" t="s">
        <v>1067</v>
      </c>
      <c r="V140" s="62" t="s">
        <v>1067</v>
      </c>
      <c r="W140" s="60" t="s">
        <v>1067</v>
      </c>
      <c r="X140" s="60" t="s">
        <v>1067</v>
      </c>
      <c r="Y140" s="62" t="s">
        <v>1067</v>
      </c>
      <c r="Z140" s="62" t="s">
        <v>1067</v>
      </c>
      <c r="AA140" s="62" t="s">
        <v>1067</v>
      </c>
      <c r="AB140" s="61" t="s">
        <v>1067</v>
      </c>
      <c r="AC140" s="61" t="s">
        <v>1067</v>
      </c>
    </row>
    <row r="141" spans="1:29" ht="409.5" customHeight="1" x14ac:dyDescent="0.15">
      <c r="A141" s="59" t="s">
        <v>405</v>
      </c>
      <c r="B141" s="60" t="s">
        <v>1842</v>
      </c>
      <c r="C141" s="60" t="s">
        <v>1843</v>
      </c>
      <c r="D141" s="60" t="s">
        <v>1844</v>
      </c>
      <c r="E141" s="60" t="s">
        <v>60</v>
      </c>
      <c r="F141" s="60" t="s">
        <v>1845</v>
      </c>
      <c r="G141" s="60" t="s">
        <v>1846</v>
      </c>
      <c r="H141" s="60" t="s">
        <v>1847</v>
      </c>
      <c r="I141" s="61">
        <v>65000000000</v>
      </c>
      <c r="J141" s="60" t="s">
        <v>59</v>
      </c>
      <c r="K141" s="54">
        <v>4592601.18</v>
      </c>
      <c r="L141" s="54">
        <v>4592601.18</v>
      </c>
      <c r="M141" s="54" t="s">
        <v>1281</v>
      </c>
      <c r="N141" s="54" t="s">
        <v>1281</v>
      </c>
      <c r="O141" s="54" t="s">
        <v>1281</v>
      </c>
      <c r="P141" s="60" t="s">
        <v>1083</v>
      </c>
      <c r="Q141" s="60" t="s">
        <v>1848</v>
      </c>
      <c r="R141" s="60" t="s">
        <v>1032</v>
      </c>
      <c r="S141" s="60" t="s">
        <v>1067</v>
      </c>
      <c r="T141" s="60" t="s">
        <v>1067</v>
      </c>
      <c r="U141" s="60" t="s">
        <v>1067</v>
      </c>
      <c r="V141" s="62" t="s">
        <v>1057</v>
      </c>
      <c r="W141" s="60" t="s">
        <v>1056</v>
      </c>
      <c r="X141" s="60" t="s">
        <v>1067</v>
      </c>
      <c r="Y141" s="62" t="s">
        <v>1067</v>
      </c>
      <c r="Z141" s="62" t="s">
        <v>1067</v>
      </c>
      <c r="AA141" s="62" t="s">
        <v>1067</v>
      </c>
      <c r="AB141" s="61" t="s">
        <v>1067</v>
      </c>
      <c r="AC141" s="61" t="s">
        <v>1057</v>
      </c>
    </row>
    <row r="142" spans="1:29" s="67" customFormat="1" ht="293.25" customHeight="1" x14ac:dyDescent="0.15">
      <c r="A142" s="59" t="s">
        <v>407</v>
      </c>
      <c r="B142" s="60" t="s">
        <v>1849</v>
      </c>
      <c r="C142" s="60" t="s">
        <v>1850</v>
      </c>
      <c r="D142" s="60" t="s">
        <v>1851</v>
      </c>
      <c r="E142" s="60" t="s">
        <v>60</v>
      </c>
      <c r="F142" s="60" t="s">
        <v>1852</v>
      </c>
      <c r="G142" s="60" t="s">
        <v>1853</v>
      </c>
      <c r="H142" s="60" t="s">
        <v>1854</v>
      </c>
      <c r="I142" s="61">
        <v>65000000000</v>
      </c>
      <c r="J142" s="60" t="s">
        <v>59</v>
      </c>
      <c r="K142" s="54">
        <v>1002400</v>
      </c>
      <c r="L142" s="54">
        <v>1002400</v>
      </c>
      <c r="M142" s="54" t="s">
        <v>1281</v>
      </c>
      <c r="N142" s="54" t="s">
        <v>1281</v>
      </c>
      <c r="O142" s="54" t="s">
        <v>1281</v>
      </c>
      <c r="P142" s="60" t="s">
        <v>1083</v>
      </c>
      <c r="Q142" s="60" t="s">
        <v>1089</v>
      </c>
      <c r="R142" s="60" t="s">
        <v>1032</v>
      </c>
      <c r="S142" s="60" t="s">
        <v>1109</v>
      </c>
      <c r="T142" s="60" t="s">
        <v>1067</v>
      </c>
      <c r="U142" s="60" t="s">
        <v>1067</v>
      </c>
      <c r="V142" s="62" t="s">
        <v>1057</v>
      </c>
      <c r="W142" s="60" t="s">
        <v>1109</v>
      </c>
      <c r="X142" s="60" t="s">
        <v>1067</v>
      </c>
      <c r="Y142" s="62" t="s">
        <v>1067</v>
      </c>
      <c r="Z142" s="62" t="s">
        <v>1057</v>
      </c>
      <c r="AA142" s="62" t="s">
        <v>1067</v>
      </c>
      <c r="AB142" s="61" t="s">
        <v>1067</v>
      </c>
      <c r="AC142" s="61" t="s">
        <v>1057</v>
      </c>
    </row>
    <row r="143" spans="1:29" ht="293.25" customHeight="1" x14ac:dyDescent="0.15">
      <c r="A143" s="59" t="s">
        <v>409</v>
      </c>
      <c r="B143" s="60" t="s">
        <v>1857</v>
      </c>
      <c r="C143" s="60" t="s">
        <v>1858</v>
      </c>
      <c r="D143" s="60" t="s">
        <v>1680</v>
      </c>
      <c r="E143" s="60" t="s">
        <v>60</v>
      </c>
      <c r="F143" s="60" t="s">
        <v>1859</v>
      </c>
      <c r="G143" s="60" t="s">
        <v>1860</v>
      </c>
      <c r="H143" s="60" t="s">
        <v>1861</v>
      </c>
      <c r="I143" s="61">
        <v>65000000000</v>
      </c>
      <c r="J143" s="60" t="s">
        <v>59</v>
      </c>
      <c r="K143" s="54">
        <v>335760</v>
      </c>
      <c r="L143" s="54">
        <v>335760</v>
      </c>
      <c r="M143" s="54">
        <v>0</v>
      </c>
      <c r="N143" s="54">
        <v>0</v>
      </c>
      <c r="O143" s="54">
        <v>0</v>
      </c>
      <c r="P143" s="60" t="s">
        <v>1083</v>
      </c>
      <c r="Q143" s="60" t="s">
        <v>1089</v>
      </c>
      <c r="R143" s="60" t="s">
        <v>1032</v>
      </c>
      <c r="S143" s="60" t="s">
        <v>1067</v>
      </c>
      <c r="T143" s="60" t="s">
        <v>1067</v>
      </c>
      <c r="U143" s="60" t="s">
        <v>1067</v>
      </c>
      <c r="V143" s="62" t="s">
        <v>1067</v>
      </c>
      <c r="W143" s="60" t="s">
        <v>1056</v>
      </c>
      <c r="X143" s="60" t="s">
        <v>1067</v>
      </c>
      <c r="Y143" s="62" t="s">
        <v>1067</v>
      </c>
      <c r="Z143" s="62" t="s">
        <v>1067</v>
      </c>
      <c r="AA143" s="62" t="s">
        <v>1067</v>
      </c>
      <c r="AB143" s="61" t="s">
        <v>1067</v>
      </c>
      <c r="AC143" s="61" t="s">
        <v>1067</v>
      </c>
    </row>
    <row r="144" spans="1:29" ht="293.25" customHeight="1" x14ac:dyDescent="0.15">
      <c r="A144" s="59" t="s">
        <v>411</v>
      </c>
      <c r="B144" s="60" t="s">
        <v>1862</v>
      </c>
      <c r="C144" s="60" t="s">
        <v>1863</v>
      </c>
      <c r="D144" s="60" t="s">
        <v>1864</v>
      </c>
      <c r="E144" s="60" t="s">
        <v>60</v>
      </c>
      <c r="F144" s="60" t="s">
        <v>746</v>
      </c>
      <c r="G144" s="60" t="s">
        <v>1865</v>
      </c>
      <c r="H144" s="60" t="s">
        <v>1305</v>
      </c>
      <c r="I144" s="61">
        <v>65000000000</v>
      </c>
      <c r="J144" s="60" t="s">
        <v>59</v>
      </c>
      <c r="K144" s="54">
        <v>350000</v>
      </c>
      <c r="L144" s="54">
        <v>350000</v>
      </c>
      <c r="M144" s="54">
        <v>0</v>
      </c>
      <c r="N144" s="54">
        <v>0</v>
      </c>
      <c r="O144" s="54">
        <v>0</v>
      </c>
      <c r="P144" s="60" t="s">
        <v>1083</v>
      </c>
      <c r="Q144" s="60" t="s">
        <v>1089</v>
      </c>
      <c r="R144" s="60" t="s">
        <v>1032</v>
      </c>
      <c r="S144" s="60" t="s">
        <v>1067</v>
      </c>
      <c r="T144" s="60" t="s">
        <v>1067</v>
      </c>
      <c r="U144" s="60" t="s">
        <v>1067</v>
      </c>
      <c r="V144" s="62" t="s">
        <v>1067</v>
      </c>
      <c r="W144" s="60" t="s">
        <v>1056</v>
      </c>
      <c r="X144" s="60" t="s">
        <v>1067</v>
      </c>
      <c r="Y144" s="62" t="s">
        <v>1067</v>
      </c>
      <c r="Z144" s="62" t="s">
        <v>1067</v>
      </c>
      <c r="AA144" s="62" t="s">
        <v>1067</v>
      </c>
      <c r="AB144" s="61" t="s">
        <v>1067</v>
      </c>
      <c r="AC144" s="61" t="s">
        <v>1067</v>
      </c>
    </row>
    <row r="145" spans="1:29" ht="293.25" customHeight="1" x14ac:dyDescent="0.15">
      <c r="A145" s="59" t="s">
        <v>1866</v>
      </c>
      <c r="B145" s="60" t="s">
        <v>1862</v>
      </c>
      <c r="C145" s="60" t="s">
        <v>1867</v>
      </c>
      <c r="D145" s="60" t="s">
        <v>1868</v>
      </c>
      <c r="E145" s="60" t="s">
        <v>60</v>
      </c>
      <c r="F145" s="60" t="s">
        <v>173</v>
      </c>
      <c r="G145" s="60" t="s">
        <v>1489</v>
      </c>
      <c r="H145" s="60" t="s">
        <v>1776</v>
      </c>
      <c r="I145" s="61">
        <v>65000000000</v>
      </c>
      <c r="J145" s="60" t="s">
        <v>59</v>
      </c>
      <c r="K145" s="54">
        <v>670680</v>
      </c>
      <c r="L145" s="54">
        <v>670680</v>
      </c>
      <c r="M145" s="54">
        <v>0</v>
      </c>
      <c r="N145" s="54">
        <v>0</v>
      </c>
      <c r="O145" s="54">
        <v>0</v>
      </c>
      <c r="P145" s="60" t="s">
        <v>1083</v>
      </c>
      <c r="Q145" s="60" t="s">
        <v>1089</v>
      </c>
      <c r="R145" s="60" t="s">
        <v>1044</v>
      </c>
      <c r="S145" s="60" t="s">
        <v>1067</v>
      </c>
      <c r="T145" s="60" t="s">
        <v>1067</v>
      </c>
      <c r="U145" s="60" t="s">
        <v>1067</v>
      </c>
      <c r="V145" s="62" t="s">
        <v>1067</v>
      </c>
      <c r="W145" s="60" t="s">
        <v>1056</v>
      </c>
      <c r="X145" s="60" t="s">
        <v>1067</v>
      </c>
      <c r="Y145" s="62" t="s">
        <v>1067</v>
      </c>
      <c r="Z145" s="62" t="s">
        <v>1067</v>
      </c>
      <c r="AA145" s="62" t="s">
        <v>1067</v>
      </c>
      <c r="AB145" s="61" t="s">
        <v>1067</v>
      </c>
      <c r="AC145" s="61" t="s">
        <v>1067</v>
      </c>
    </row>
    <row r="146" spans="1:29" ht="293.25" customHeight="1" x14ac:dyDescent="0.15">
      <c r="A146" s="59" t="s">
        <v>413</v>
      </c>
      <c r="B146" s="60" t="s">
        <v>1234</v>
      </c>
      <c r="C146" s="60" t="s">
        <v>1869</v>
      </c>
      <c r="D146" s="60" t="s">
        <v>1870</v>
      </c>
      <c r="E146" s="60" t="s">
        <v>60</v>
      </c>
      <c r="F146" s="60" t="s">
        <v>267</v>
      </c>
      <c r="G146" s="60" t="s">
        <v>1233</v>
      </c>
      <c r="H146" s="60" t="s">
        <v>1871</v>
      </c>
      <c r="I146" s="61">
        <v>65000000000</v>
      </c>
      <c r="J146" s="60" t="s">
        <v>59</v>
      </c>
      <c r="K146" s="54">
        <v>1408000</v>
      </c>
      <c r="L146" s="54">
        <v>1408000</v>
      </c>
      <c r="M146" s="54">
        <v>0</v>
      </c>
      <c r="N146" s="54">
        <v>0</v>
      </c>
      <c r="O146" s="54">
        <v>0</v>
      </c>
      <c r="P146" s="60" t="s">
        <v>1083</v>
      </c>
      <c r="Q146" s="60" t="s">
        <v>1089</v>
      </c>
      <c r="R146" s="60" t="s">
        <v>1044</v>
      </c>
      <c r="S146" s="60" t="s">
        <v>1067</v>
      </c>
      <c r="T146" s="60" t="s">
        <v>1067</v>
      </c>
      <c r="U146" s="60" t="s">
        <v>1067</v>
      </c>
      <c r="V146" s="62" t="s">
        <v>1067</v>
      </c>
      <c r="W146" s="60" t="s">
        <v>1056</v>
      </c>
      <c r="X146" s="60" t="s">
        <v>1067</v>
      </c>
      <c r="Y146" s="62" t="s">
        <v>1067</v>
      </c>
      <c r="Z146" s="62" t="s">
        <v>1067</v>
      </c>
      <c r="AA146" s="62" t="s">
        <v>1067</v>
      </c>
      <c r="AB146" s="61" t="s">
        <v>1067</v>
      </c>
      <c r="AC146" s="61" t="s">
        <v>1067</v>
      </c>
    </row>
    <row r="147" spans="1:29" ht="293.25" customHeight="1" x14ac:dyDescent="0.15">
      <c r="A147" s="59" t="s">
        <v>1872</v>
      </c>
      <c r="B147" s="60" t="s">
        <v>1608</v>
      </c>
      <c r="C147" s="60" t="s">
        <v>1609</v>
      </c>
      <c r="D147" s="60" t="s">
        <v>1763</v>
      </c>
      <c r="E147" s="60" t="s">
        <v>60</v>
      </c>
      <c r="F147" s="60" t="s">
        <v>746</v>
      </c>
      <c r="G147" s="60" t="s">
        <v>1090</v>
      </c>
      <c r="H147" s="60" t="s">
        <v>1873</v>
      </c>
      <c r="I147" s="61" t="s">
        <v>1094</v>
      </c>
      <c r="J147" s="60" t="s">
        <v>59</v>
      </c>
      <c r="K147" s="54" t="s">
        <v>1874</v>
      </c>
      <c r="L147" s="54" t="s">
        <v>1874</v>
      </c>
      <c r="M147" s="54">
        <v>0</v>
      </c>
      <c r="N147" s="54">
        <v>0</v>
      </c>
      <c r="O147" s="54">
        <v>0</v>
      </c>
      <c r="P147" s="60" t="s">
        <v>1083</v>
      </c>
      <c r="Q147" s="60" t="s">
        <v>1084</v>
      </c>
      <c r="R147" s="60" t="s">
        <v>1018</v>
      </c>
      <c r="S147" s="60" t="s">
        <v>1056</v>
      </c>
      <c r="T147" s="60" t="s">
        <v>1057</v>
      </c>
      <c r="U147" s="60" t="s">
        <v>1057</v>
      </c>
      <c r="V147" s="62" t="s">
        <v>1057</v>
      </c>
      <c r="W147" s="60" t="s">
        <v>1067</v>
      </c>
      <c r="X147" s="60" t="s">
        <v>1057</v>
      </c>
      <c r="Y147" s="62" t="s">
        <v>1057</v>
      </c>
      <c r="Z147" s="62" t="s">
        <v>1057</v>
      </c>
      <c r="AA147" s="62" t="s">
        <v>1057</v>
      </c>
      <c r="AB147" s="61" t="s">
        <v>1057</v>
      </c>
      <c r="AC147" s="61" t="s">
        <v>1057</v>
      </c>
    </row>
    <row r="148" spans="1:29" ht="293.25" customHeight="1" x14ac:dyDescent="0.15">
      <c r="A148" s="59" t="s">
        <v>1875</v>
      </c>
      <c r="B148" s="60" t="s">
        <v>1876</v>
      </c>
      <c r="C148" s="60" t="s">
        <v>1877</v>
      </c>
      <c r="D148" s="60" t="s">
        <v>1878</v>
      </c>
      <c r="E148" s="60" t="s">
        <v>60</v>
      </c>
      <c r="F148" s="60" t="s">
        <v>746</v>
      </c>
      <c r="G148" s="60" t="s">
        <v>1090</v>
      </c>
      <c r="H148" s="60" t="s">
        <v>1879</v>
      </c>
      <c r="I148" s="61" t="s">
        <v>1094</v>
      </c>
      <c r="J148" s="60" t="s">
        <v>59</v>
      </c>
      <c r="K148" s="54">
        <v>772800</v>
      </c>
      <c r="L148" s="54">
        <v>772800</v>
      </c>
      <c r="M148" s="54">
        <v>0</v>
      </c>
      <c r="N148" s="54">
        <v>0</v>
      </c>
      <c r="O148" s="54">
        <v>0</v>
      </c>
      <c r="P148" s="60" t="s">
        <v>1083</v>
      </c>
      <c r="Q148" s="60" t="s">
        <v>1149</v>
      </c>
      <c r="R148" s="60" t="s">
        <v>1044</v>
      </c>
      <c r="S148" s="60" t="s">
        <v>1057</v>
      </c>
      <c r="T148" s="60" t="s">
        <v>1057</v>
      </c>
      <c r="U148" s="60" t="s">
        <v>1057</v>
      </c>
      <c r="V148" s="62" t="s">
        <v>1057</v>
      </c>
      <c r="W148" s="60" t="s">
        <v>1067</v>
      </c>
      <c r="X148" s="60" t="s">
        <v>1057</v>
      </c>
      <c r="Y148" s="62" t="s">
        <v>1057</v>
      </c>
      <c r="Z148" s="62" t="s">
        <v>1057</v>
      </c>
      <c r="AA148" s="62" t="s">
        <v>1057</v>
      </c>
      <c r="AB148" s="61" t="s">
        <v>1057</v>
      </c>
      <c r="AC148" s="61" t="s">
        <v>1057</v>
      </c>
    </row>
    <row r="149" spans="1:29" ht="189.75" customHeight="1" x14ac:dyDescent="0.15">
      <c r="A149" s="59" t="s">
        <v>415</v>
      </c>
      <c r="B149" s="60" t="s">
        <v>1250</v>
      </c>
      <c r="C149" s="60" t="s">
        <v>1256</v>
      </c>
      <c r="D149" s="60" t="s">
        <v>1818</v>
      </c>
      <c r="E149" s="60" t="s">
        <v>60</v>
      </c>
      <c r="F149" s="60" t="s">
        <v>746</v>
      </c>
      <c r="G149" s="60" t="s">
        <v>1090</v>
      </c>
      <c r="H149" s="60" t="s">
        <v>1880</v>
      </c>
      <c r="I149" s="61">
        <v>65000000000</v>
      </c>
      <c r="J149" s="60" t="s">
        <v>59</v>
      </c>
      <c r="K149" s="54">
        <v>28114244.02</v>
      </c>
      <c r="L149" s="54">
        <v>28114244.02</v>
      </c>
      <c r="M149" s="54">
        <v>0</v>
      </c>
      <c r="N149" s="54">
        <v>0</v>
      </c>
      <c r="O149" s="54">
        <v>0</v>
      </c>
      <c r="P149" s="60" t="s">
        <v>1820</v>
      </c>
      <c r="Q149" s="60" t="s">
        <v>1149</v>
      </c>
      <c r="R149" s="60" t="s">
        <v>1032</v>
      </c>
      <c r="S149" s="60" t="s">
        <v>1057</v>
      </c>
      <c r="T149" s="60" t="s">
        <v>1057</v>
      </c>
      <c r="U149" s="60" t="s">
        <v>1057</v>
      </c>
      <c r="V149" s="62" t="s">
        <v>1057</v>
      </c>
      <c r="W149" s="60" t="s">
        <v>1056</v>
      </c>
      <c r="X149" s="60" t="s">
        <v>1057</v>
      </c>
      <c r="Y149" s="62" t="s">
        <v>1057</v>
      </c>
      <c r="Z149" s="62" t="s">
        <v>1057</v>
      </c>
      <c r="AA149" s="62" t="s">
        <v>1057</v>
      </c>
      <c r="AB149" s="61" t="s">
        <v>1057</v>
      </c>
      <c r="AC149" s="61" t="s">
        <v>1057</v>
      </c>
    </row>
    <row r="150" spans="1:29" s="66" customFormat="1" ht="189.75" customHeight="1" x14ac:dyDescent="0.15">
      <c r="A150" s="59" t="s">
        <v>417</v>
      </c>
      <c r="B150" s="60" t="s">
        <v>1236</v>
      </c>
      <c r="C150" s="60" t="s">
        <v>1889</v>
      </c>
      <c r="D150" s="60" t="s">
        <v>1890</v>
      </c>
      <c r="E150" s="60" t="s">
        <v>60</v>
      </c>
      <c r="F150" s="60" t="s">
        <v>730</v>
      </c>
      <c r="G150" s="60" t="s">
        <v>1891</v>
      </c>
      <c r="H150" s="60" t="s">
        <v>1582</v>
      </c>
      <c r="I150" s="61">
        <v>65000000000</v>
      </c>
      <c r="J150" s="60" t="s">
        <v>59</v>
      </c>
      <c r="K150" s="54">
        <v>410025</v>
      </c>
      <c r="L150" s="54">
        <v>410025</v>
      </c>
      <c r="M150" s="54">
        <v>410025</v>
      </c>
      <c r="N150" s="54">
        <v>0</v>
      </c>
      <c r="O150" s="54">
        <v>0</v>
      </c>
      <c r="P150" s="60" t="s">
        <v>1083</v>
      </c>
      <c r="Q150" s="60" t="s">
        <v>1089</v>
      </c>
      <c r="R150" s="60" t="s">
        <v>1032</v>
      </c>
      <c r="S150" s="60" t="s">
        <v>1056</v>
      </c>
      <c r="T150" s="60" t="s">
        <v>1057</v>
      </c>
      <c r="U150" s="60" t="s">
        <v>1057</v>
      </c>
      <c r="V150" s="62" t="s">
        <v>1057</v>
      </c>
      <c r="W150" s="60" t="s">
        <v>1057</v>
      </c>
      <c r="X150" s="60" t="s">
        <v>1057</v>
      </c>
      <c r="Y150" s="62" t="s">
        <v>1057</v>
      </c>
      <c r="Z150" s="62" t="s">
        <v>1057</v>
      </c>
      <c r="AA150" s="62" t="s">
        <v>1057</v>
      </c>
      <c r="AB150" s="61" t="s">
        <v>1057</v>
      </c>
      <c r="AC150" s="61" t="s">
        <v>1057</v>
      </c>
    </row>
    <row r="151" spans="1:29" ht="189.75" customHeight="1" x14ac:dyDescent="0.15">
      <c r="A151" s="59" t="s">
        <v>1892</v>
      </c>
      <c r="B151" s="60" t="s">
        <v>1135</v>
      </c>
      <c r="C151" s="60" t="s">
        <v>1136</v>
      </c>
      <c r="D151" s="60" t="s">
        <v>1893</v>
      </c>
      <c r="E151" s="60" t="s">
        <v>60</v>
      </c>
      <c r="F151" s="60" t="s">
        <v>521</v>
      </c>
      <c r="G151" s="60" t="s">
        <v>1894</v>
      </c>
      <c r="H151" s="60" t="s">
        <v>1895</v>
      </c>
      <c r="I151" s="61">
        <v>65000000000</v>
      </c>
      <c r="J151" s="60" t="s">
        <v>59</v>
      </c>
      <c r="K151" s="54">
        <v>4032000</v>
      </c>
      <c r="L151" s="54">
        <v>4032000</v>
      </c>
      <c r="M151" s="54">
        <v>0</v>
      </c>
      <c r="N151" s="54">
        <v>0</v>
      </c>
      <c r="O151" s="54">
        <v>0</v>
      </c>
      <c r="P151" s="60" t="s">
        <v>1083</v>
      </c>
      <c r="Q151" s="60" t="s">
        <v>1896</v>
      </c>
      <c r="R151" s="60" t="s">
        <v>1044</v>
      </c>
      <c r="S151" s="60" t="s">
        <v>1057</v>
      </c>
      <c r="T151" s="60" t="s">
        <v>1057</v>
      </c>
      <c r="U151" s="60" t="s">
        <v>1057</v>
      </c>
      <c r="V151" s="62" t="s">
        <v>1057</v>
      </c>
      <c r="W151" s="60" t="s">
        <v>1057</v>
      </c>
      <c r="X151" s="60" t="s">
        <v>1057</v>
      </c>
      <c r="Y151" s="62" t="s">
        <v>1057</v>
      </c>
      <c r="Z151" s="62" t="s">
        <v>1057</v>
      </c>
      <c r="AA151" s="62" t="s">
        <v>1057</v>
      </c>
      <c r="AB151" s="61" t="s">
        <v>1057</v>
      </c>
      <c r="AC151" s="61" t="s">
        <v>1057</v>
      </c>
    </row>
    <row r="152" spans="1:29" ht="189.75" customHeight="1" x14ac:dyDescent="0.15">
      <c r="A152" s="59" t="s">
        <v>1897</v>
      </c>
      <c r="B152" s="60" t="s">
        <v>1135</v>
      </c>
      <c r="C152" s="60" t="s">
        <v>1136</v>
      </c>
      <c r="D152" s="60" t="s">
        <v>1898</v>
      </c>
      <c r="E152" s="60" t="s">
        <v>60</v>
      </c>
      <c r="F152" s="60" t="s">
        <v>521</v>
      </c>
      <c r="G152" s="60" t="s">
        <v>1894</v>
      </c>
      <c r="H152" s="60" t="s">
        <v>1899</v>
      </c>
      <c r="I152" s="61">
        <v>65000000000</v>
      </c>
      <c r="J152" s="60" t="s">
        <v>59</v>
      </c>
      <c r="K152" s="54">
        <v>4557000</v>
      </c>
      <c r="L152" s="54">
        <v>4557000</v>
      </c>
      <c r="M152" s="54">
        <v>0</v>
      </c>
      <c r="N152" s="54">
        <v>0</v>
      </c>
      <c r="O152" s="54">
        <v>0</v>
      </c>
      <c r="P152" s="60" t="s">
        <v>1083</v>
      </c>
      <c r="Q152" s="60" t="s">
        <v>1896</v>
      </c>
      <c r="R152" s="60" t="s">
        <v>1044</v>
      </c>
      <c r="S152" s="60" t="s">
        <v>1057</v>
      </c>
      <c r="T152" s="60" t="s">
        <v>1057</v>
      </c>
      <c r="U152" s="60" t="s">
        <v>1057</v>
      </c>
      <c r="V152" s="62" t="s">
        <v>1057</v>
      </c>
      <c r="W152" s="60" t="s">
        <v>1057</v>
      </c>
      <c r="X152" s="60" t="s">
        <v>1057</v>
      </c>
      <c r="Y152" s="62" t="s">
        <v>1057</v>
      </c>
      <c r="Z152" s="62" t="s">
        <v>1057</v>
      </c>
      <c r="AA152" s="62" t="s">
        <v>1057</v>
      </c>
      <c r="AB152" s="61" t="s">
        <v>1057</v>
      </c>
      <c r="AC152" s="61" t="s">
        <v>1057</v>
      </c>
    </row>
    <row r="153" spans="1:29" ht="189.75" customHeight="1" x14ac:dyDescent="0.15">
      <c r="A153" s="59" t="s">
        <v>1900</v>
      </c>
      <c r="B153" s="60" t="s">
        <v>1135</v>
      </c>
      <c r="C153" s="60" t="s">
        <v>1136</v>
      </c>
      <c r="D153" s="60" t="s">
        <v>1901</v>
      </c>
      <c r="E153" s="60" t="s">
        <v>60</v>
      </c>
      <c r="F153" s="60" t="s">
        <v>521</v>
      </c>
      <c r="G153" s="60" t="s">
        <v>1894</v>
      </c>
      <c r="H153" s="60" t="s">
        <v>1902</v>
      </c>
      <c r="I153" s="61">
        <v>65000000000</v>
      </c>
      <c r="J153" s="60" t="s">
        <v>59</v>
      </c>
      <c r="K153" s="54">
        <v>5308800</v>
      </c>
      <c r="L153" s="54">
        <v>5308800</v>
      </c>
      <c r="M153" s="54">
        <v>0</v>
      </c>
      <c r="N153" s="54">
        <v>0</v>
      </c>
      <c r="O153" s="54">
        <v>0</v>
      </c>
      <c r="P153" s="60" t="s">
        <v>1083</v>
      </c>
      <c r="Q153" s="60" t="s">
        <v>1896</v>
      </c>
      <c r="R153" s="60" t="s">
        <v>1044</v>
      </c>
      <c r="S153" s="60" t="s">
        <v>1057</v>
      </c>
      <c r="T153" s="60" t="s">
        <v>1057</v>
      </c>
      <c r="U153" s="60" t="s">
        <v>1057</v>
      </c>
      <c r="V153" s="62" t="s">
        <v>1057</v>
      </c>
      <c r="W153" s="60" t="s">
        <v>1057</v>
      </c>
      <c r="X153" s="60" t="s">
        <v>1057</v>
      </c>
      <c r="Y153" s="62" t="s">
        <v>1057</v>
      </c>
      <c r="Z153" s="62" t="s">
        <v>1057</v>
      </c>
      <c r="AA153" s="62" t="s">
        <v>1057</v>
      </c>
      <c r="AB153" s="61" t="s">
        <v>1057</v>
      </c>
      <c r="AC153" s="61" t="s">
        <v>1057</v>
      </c>
    </row>
    <row r="154" spans="1:29" ht="189.75" customHeight="1" x14ac:dyDescent="0.15">
      <c r="A154" s="59" t="s">
        <v>1903</v>
      </c>
      <c r="B154" s="60" t="s">
        <v>1904</v>
      </c>
      <c r="C154" s="60" t="s">
        <v>1905</v>
      </c>
      <c r="D154" s="60" t="s">
        <v>1660</v>
      </c>
      <c r="E154" s="60" t="s">
        <v>60</v>
      </c>
      <c r="F154" s="60" t="s">
        <v>1725</v>
      </c>
      <c r="G154" s="60" t="s">
        <v>1732</v>
      </c>
      <c r="H154" s="60" t="s">
        <v>1906</v>
      </c>
      <c r="I154" s="61">
        <v>65000000000</v>
      </c>
      <c r="J154" s="60" t="s">
        <v>59</v>
      </c>
      <c r="K154" s="54">
        <v>489169</v>
      </c>
      <c r="L154" s="54">
        <v>489169</v>
      </c>
      <c r="M154" s="54">
        <v>0</v>
      </c>
      <c r="N154" s="54">
        <v>0</v>
      </c>
      <c r="O154" s="54">
        <v>0</v>
      </c>
      <c r="P154" s="60" t="s">
        <v>1083</v>
      </c>
      <c r="Q154" s="60" t="s">
        <v>1149</v>
      </c>
      <c r="R154" s="60" t="s">
        <v>1108</v>
      </c>
      <c r="S154" s="60" t="s">
        <v>1109</v>
      </c>
      <c r="T154" s="60" t="s">
        <v>1067</v>
      </c>
      <c r="U154" s="60" t="s">
        <v>1067</v>
      </c>
      <c r="V154" s="62" t="s">
        <v>1067</v>
      </c>
      <c r="W154" s="60" t="s">
        <v>1109</v>
      </c>
      <c r="X154" s="60" t="s">
        <v>1067</v>
      </c>
      <c r="Y154" s="62" t="s">
        <v>1067</v>
      </c>
      <c r="Z154" s="62" t="s">
        <v>1067</v>
      </c>
      <c r="AA154" s="62" t="s">
        <v>1067</v>
      </c>
      <c r="AB154" s="61" t="s">
        <v>1067</v>
      </c>
      <c r="AC154" s="61" t="s">
        <v>1067</v>
      </c>
    </row>
    <row r="155" spans="1:29" s="66" customFormat="1" ht="189.75" customHeight="1" x14ac:dyDescent="0.15">
      <c r="A155" s="59" t="s">
        <v>419</v>
      </c>
      <c r="B155" s="60" t="s">
        <v>1151</v>
      </c>
      <c r="C155" s="60" t="s">
        <v>1909</v>
      </c>
      <c r="D155" s="60" t="s">
        <v>1910</v>
      </c>
      <c r="E155" s="60" t="s">
        <v>60</v>
      </c>
      <c r="F155" s="60" t="s">
        <v>746</v>
      </c>
      <c r="G155" s="60" t="s">
        <v>1090</v>
      </c>
      <c r="H155" s="60" t="s">
        <v>33</v>
      </c>
      <c r="I155" s="61">
        <v>65000000000</v>
      </c>
      <c r="J155" s="60" t="s">
        <v>59</v>
      </c>
      <c r="K155" s="54">
        <v>321600</v>
      </c>
      <c r="L155" s="54">
        <v>321600</v>
      </c>
      <c r="M155" s="54">
        <v>0</v>
      </c>
      <c r="N155" s="54">
        <v>0</v>
      </c>
      <c r="O155" s="54">
        <v>0</v>
      </c>
      <c r="P155" s="60" t="s">
        <v>1083</v>
      </c>
      <c r="Q155" s="60" t="s">
        <v>1150</v>
      </c>
      <c r="R155" s="60" t="s">
        <v>1018</v>
      </c>
      <c r="S155" s="60" t="s">
        <v>1056</v>
      </c>
      <c r="T155" s="60" t="s">
        <v>1057</v>
      </c>
      <c r="U155" s="60" t="s">
        <v>1057</v>
      </c>
      <c r="V155" s="62" t="s">
        <v>1057</v>
      </c>
      <c r="W155" s="60" t="s">
        <v>1057</v>
      </c>
      <c r="X155" s="60" t="s">
        <v>1057</v>
      </c>
      <c r="Y155" s="62" t="s">
        <v>1057</v>
      </c>
      <c r="Z155" s="62" t="s">
        <v>1057</v>
      </c>
      <c r="AA155" s="62" t="s">
        <v>1057</v>
      </c>
      <c r="AB155" s="61" t="s">
        <v>1057</v>
      </c>
      <c r="AC155" s="61" t="s">
        <v>1057</v>
      </c>
    </row>
    <row r="156" spans="1:29" ht="189.75" customHeight="1" x14ac:dyDescent="0.15">
      <c r="A156" s="59" t="s">
        <v>421</v>
      </c>
      <c r="B156" s="60" t="s">
        <v>1239</v>
      </c>
      <c r="C156" s="60" t="s">
        <v>1911</v>
      </c>
      <c r="D156" s="60" t="s">
        <v>1912</v>
      </c>
      <c r="E156" s="60" t="s">
        <v>60</v>
      </c>
      <c r="F156" s="60" t="s">
        <v>746</v>
      </c>
      <c r="G156" s="60" t="s">
        <v>1090</v>
      </c>
      <c r="H156" s="60" t="s">
        <v>271</v>
      </c>
      <c r="I156" s="61">
        <v>65000000000</v>
      </c>
      <c r="J156" s="60" t="s">
        <v>59</v>
      </c>
      <c r="K156" s="54" t="s">
        <v>1913</v>
      </c>
      <c r="L156" s="54" t="s">
        <v>1913</v>
      </c>
      <c r="M156" s="54">
        <v>0</v>
      </c>
      <c r="N156" s="54">
        <v>0</v>
      </c>
      <c r="O156" s="54">
        <v>0</v>
      </c>
      <c r="P156" s="60" t="s">
        <v>1083</v>
      </c>
      <c r="Q156" s="60" t="s">
        <v>1150</v>
      </c>
      <c r="R156" s="60" t="s">
        <v>1044</v>
      </c>
      <c r="S156" s="60" t="s">
        <v>1056</v>
      </c>
      <c r="T156" s="60" t="s">
        <v>1057</v>
      </c>
      <c r="U156" s="60" t="s">
        <v>1057</v>
      </c>
      <c r="V156" s="62" t="s">
        <v>1057</v>
      </c>
      <c r="W156" s="60" t="s">
        <v>1057</v>
      </c>
      <c r="X156" s="60" t="s">
        <v>1057</v>
      </c>
      <c r="Y156" s="62" t="s">
        <v>1057</v>
      </c>
      <c r="Z156" s="62" t="s">
        <v>1057</v>
      </c>
      <c r="AA156" s="62" t="s">
        <v>1057</v>
      </c>
      <c r="AB156" s="61" t="s">
        <v>1057</v>
      </c>
      <c r="AC156" s="61" t="s">
        <v>1057</v>
      </c>
    </row>
    <row r="157" spans="1:29" ht="189.75" customHeight="1" x14ac:dyDescent="0.15">
      <c r="A157" s="59" t="s">
        <v>1914</v>
      </c>
      <c r="B157" s="60" t="s">
        <v>1915</v>
      </c>
      <c r="C157" s="60" t="s">
        <v>1916</v>
      </c>
      <c r="D157" s="60" t="s">
        <v>1917</v>
      </c>
      <c r="E157" s="60" t="s">
        <v>60</v>
      </c>
      <c r="F157" s="60" t="s">
        <v>1918</v>
      </c>
      <c r="G157" s="60" t="s">
        <v>1919</v>
      </c>
      <c r="H157" s="60" t="s">
        <v>1920</v>
      </c>
      <c r="I157" s="61">
        <v>65000000000</v>
      </c>
      <c r="J157" s="60" t="s">
        <v>59</v>
      </c>
      <c r="K157" s="54">
        <v>537569.47</v>
      </c>
      <c r="L157" s="54">
        <v>537569.47</v>
      </c>
      <c r="M157" s="54">
        <v>0</v>
      </c>
      <c r="N157" s="54">
        <v>0</v>
      </c>
      <c r="O157" s="54">
        <v>0</v>
      </c>
      <c r="P157" s="60" t="s">
        <v>1083</v>
      </c>
      <c r="Q157" s="60" t="s">
        <v>1089</v>
      </c>
      <c r="R157" s="60" t="s">
        <v>1032</v>
      </c>
      <c r="S157" s="60" t="s">
        <v>1056</v>
      </c>
      <c r="T157" s="60" t="s">
        <v>1057</v>
      </c>
      <c r="U157" s="60" t="s">
        <v>1057</v>
      </c>
      <c r="V157" s="62" t="s">
        <v>1057</v>
      </c>
      <c r="W157" s="60" t="s">
        <v>1057</v>
      </c>
      <c r="X157" s="60" t="s">
        <v>1057</v>
      </c>
      <c r="Y157" s="62" t="s">
        <v>1057</v>
      </c>
      <c r="Z157" s="62" t="s">
        <v>1057</v>
      </c>
      <c r="AA157" s="62" t="s">
        <v>1057</v>
      </c>
      <c r="AB157" s="61" t="s">
        <v>1057</v>
      </c>
      <c r="AC157" s="61" t="s">
        <v>1057</v>
      </c>
    </row>
    <row r="158" spans="1:29" s="66" customFormat="1" ht="189.75" customHeight="1" x14ac:dyDescent="0.15">
      <c r="A158" s="59" t="s">
        <v>1547</v>
      </c>
      <c r="B158" s="60" t="s">
        <v>1236</v>
      </c>
      <c r="C158" s="60" t="s">
        <v>1396</v>
      </c>
      <c r="D158" s="60" t="s">
        <v>1397</v>
      </c>
      <c r="E158" s="60" t="s">
        <v>60</v>
      </c>
      <c r="F158" s="60">
        <v>639</v>
      </c>
      <c r="G158" s="60" t="s">
        <v>1398</v>
      </c>
      <c r="H158" s="60" t="s">
        <v>1925</v>
      </c>
      <c r="I158" s="61">
        <v>65000000000</v>
      </c>
      <c r="J158" s="60" t="s">
        <v>59</v>
      </c>
      <c r="K158" s="54">
        <v>399739.5</v>
      </c>
      <c r="L158" s="54">
        <v>399739.5</v>
      </c>
      <c r="M158" s="54" t="s">
        <v>1281</v>
      </c>
      <c r="N158" s="54">
        <v>0</v>
      </c>
      <c r="O158" s="54">
        <v>0</v>
      </c>
      <c r="P158" s="60" t="s">
        <v>1083</v>
      </c>
      <c r="Q158" s="60" t="s">
        <v>1150</v>
      </c>
      <c r="R158" s="60" t="s">
        <v>1032</v>
      </c>
      <c r="S158" s="60" t="s">
        <v>1056</v>
      </c>
      <c r="T158" s="60" t="s">
        <v>1067</v>
      </c>
      <c r="U158" s="60" t="s">
        <v>1067</v>
      </c>
      <c r="V158" s="62" t="s">
        <v>1067</v>
      </c>
      <c r="W158" s="60" t="s">
        <v>1067</v>
      </c>
      <c r="X158" s="60" t="s">
        <v>1067</v>
      </c>
      <c r="Y158" s="62" t="s">
        <v>1067</v>
      </c>
      <c r="Z158" s="62" t="s">
        <v>1067</v>
      </c>
      <c r="AA158" s="62" t="s">
        <v>1067</v>
      </c>
      <c r="AB158" s="61" t="s">
        <v>1067</v>
      </c>
      <c r="AC158" s="61" t="s">
        <v>1067</v>
      </c>
    </row>
    <row r="159" spans="1:29" ht="379.5" customHeight="1" x14ac:dyDescent="0.15">
      <c r="A159" s="59">
        <v>213</v>
      </c>
      <c r="B159" s="60" t="s">
        <v>1926</v>
      </c>
      <c r="C159" s="60" t="s">
        <v>1936</v>
      </c>
      <c r="D159" s="60" t="s">
        <v>1680</v>
      </c>
      <c r="E159" s="60" t="s">
        <v>60</v>
      </c>
      <c r="F159" s="60" t="s">
        <v>1937</v>
      </c>
      <c r="G159" s="60" t="s">
        <v>1938</v>
      </c>
      <c r="H159" s="60" t="s">
        <v>1939</v>
      </c>
      <c r="I159" s="61">
        <v>65000000000</v>
      </c>
      <c r="J159" s="60" t="s">
        <v>59</v>
      </c>
      <c r="K159" s="54">
        <v>16306540</v>
      </c>
      <c r="L159" s="54">
        <v>16306540</v>
      </c>
      <c r="M159" s="54">
        <v>0</v>
      </c>
      <c r="N159" s="54">
        <v>0</v>
      </c>
      <c r="O159" s="54">
        <v>0</v>
      </c>
      <c r="P159" s="60" t="s">
        <v>1083</v>
      </c>
      <c r="Q159" s="60" t="s">
        <v>1084</v>
      </c>
      <c r="R159" s="60" t="s">
        <v>1032</v>
      </c>
      <c r="S159" s="60" t="s">
        <v>1056</v>
      </c>
      <c r="T159" s="60" t="s">
        <v>1067</v>
      </c>
      <c r="U159" s="60" t="s">
        <v>1067</v>
      </c>
      <c r="V159" s="62" t="s">
        <v>1067</v>
      </c>
      <c r="W159" s="60" t="s">
        <v>1067</v>
      </c>
      <c r="X159" s="60" t="s">
        <v>1067</v>
      </c>
      <c r="Y159" s="62" t="s">
        <v>1067</v>
      </c>
      <c r="Z159" s="62" t="s">
        <v>1067</v>
      </c>
      <c r="AA159" s="62" t="s">
        <v>1067</v>
      </c>
      <c r="AB159" s="61" t="s">
        <v>1067</v>
      </c>
      <c r="AC159" s="61" t="s">
        <v>1067</v>
      </c>
    </row>
    <row r="160" spans="1:29" ht="189.75" customHeight="1" x14ac:dyDescent="0.15">
      <c r="A160" s="59" t="s">
        <v>425</v>
      </c>
      <c r="B160" s="60" t="s">
        <v>1239</v>
      </c>
      <c r="C160" s="60" t="s">
        <v>1911</v>
      </c>
      <c r="D160" s="60" t="s">
        <v>1927</v>
      </c>
      <c r="E160" s="60" t="s">
        <v>60</v>
      </c>
      <c r="F160" s="60" t="s">
        <v>746</v>
      </c>
      <c r="G160" s="60" t="s">
        <v>1090</v>
      </c>
      <c r="H160" s="60" t="s">
        <v>271</v>
      </c>
      <c r="I160" s="61">
        <v>65000000000</v>
      </c>
      <c r="J160" s="60" t="s">
        <v>59</v>
      </c>
      <c r="K160" s="54" t="s">
        <v>1928</v>
      </c>
      <c r="L160" s="54" t="s">
        <v>1928</v>
      </c>
      <c r="M160" s="54">
        <v>0</v>
      </c>
      <c r="N160" s="54">
        <v>0</v>
      </c>
      <c r="O160" s="54">
        <v>0</v>
      </c>
      <c r="P160" s="60" t="s">
        <v>1083</v>
      </c>
      <c r="Q160" s="60" t="s">
        <v>1087</v>
      </c>
      <c r="R160" s="60" t="s">
        <v>1044</v>
      </c>
      <c r="S160" s="60" t="s">
        <v>1067</v>
      </c>
      <c r="T160" s="60" t="s">
        <v>1057</v>
      </c>
      <c r="U160" s="60" t="s">
        <v>1057</v>
      </c>
      <c r="V160" s="62" t="s">
        <v>1057</v>
      </c>
      <c r="W160" s="60" t="s">
        <v>1057</v>
      </c>
      <c r="X160" s="60" t="s">
        <v>1057</v>
      </c>
      <c r="Y160" s="62" t="s">
        <v>1057</v>
      </c>
      <c r="Z160" s="62" t="s">
        <v>1057</v>
      </c>
      <c r="AA160" s="62" t="s">
        <v>1057</v>
      </c>
      <c r="AB160" s="61" t="s">
        <v>1057</v>
      </c>
      <c r="AC160" s="61" t="s">
        <v>1057</v>
      </c>
    </row>
    <row r="161" spans="1:29" ht="189.75" customHeight="1" x14ac:dyDescent="0.15">
      <c r="A161" s="59" t="s">
        <v>427</v>
      </c>
      <c r="B161" s="60" t="s">
        <v>1929</v>
      </c>
      <c r="C161" s="60" t="s">
        <v>1850</v>
      </c>
      <c r="D161" s="60" t="s">
        <v>1851</v>
      </c>
      <c r="E161" s="60" t="s">
        <v>60</v>
      </c>
      <c r="F161" s="60" t="s">
        <v>1852</v>
      </c>
      <c r="G161" s="60" t="s">
        <v>1853</v>
      </c>
      <c r="H161" s="60">
        <v>3500</v>
      </c>
      <c r="I161" s="61">
        <v>65000000000</v>
      </c>
      <c r="J161" s="60" t="s">
        <v>59</v>
      </c>
      <c r="K161" s="54">
        <v>1001707</v>
      </c>
      <c r="L161" s="54">
        <v>1001707</v>
      </c>
      <c r="M161" s="54" t="s">
        <v>1281</v>
      </c>
      <c r="N161" s="54">
        <v>0</v>
      </c>
      <c r="O161" s="54">
        <v>0</v>
      </c>
      <c r="P161" s="60" t="s">
        <v>1083</v>
      </c>
      <c r="Q161" s="60" t="s">
        <v>1089</v>
      </c>
      <c r="R161" s="60" t="s">
        <v>1044</v>
      </c>
      <c r="S161" s="60" t="s">
        <v>1057</v>
      </c>
      <c r="T161" s="60" t="s">
        <v>1067</v>
      </c>
      <c r="U161" s="60" t="s">
        <v>1067</v>
      </c>
      <c r="V161" s="62" t="s">
        <v>1067</v>
      </c>
      <c r="W161" s="60" t="s">
        <v>1067</v>
      </c>
      <c r="X161" s="60" t="s">
        <v>1067</v>
      </c>
      <c r="Y161" s="62" t="s">
        <v>1067</v>
      </c>
      <c r="Z161" s="62" t="s">
        <v>1067</v>
      </c>
      <c r="AA161" s="62" t="s">
        <v>1067</v>
      </c>
      <c r="AB161" s="61" t="s">
        <v>1067</v>
      </c>
      <c r="AC161" s="61" t="s">
        <v>1067</v>
      </c>
    </row>
    <row r="162" spans="1:29" s="23" customFormat="1" ht="44.25" customHeight="1" x14ac:dyDescent="0.15">
      <c r="A162" s="40" t="s">
        <v>1507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3" t="s">
        <v>1511</v>
      </c>
      <c r="Q162" s="43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</row>
    <row r="163" spans="1:29" ht="392.25" customHeight="1" x14ac:dyDescent="0.15">
      <c r="A163" s="59" t="s">
        <v>1548</v>
      </c>
      <c r="B163" s="60" t="s">
        <v>1824</v>
      </c>
      <c r="C163" s="60" t="s">
        <v>1825</v>
      </c>
      <c r="D163" s="60" t="s">
        <v>1399</v>
      </c>
      <c r="E163" s="60" t="s">
        <v>60</v>
      </c>
      <c r="F163" s="60" t="s">
        <v>1826</v>
      </c>
      <c r="G163" s="60" t="s">
        <v>1827</v>
      </c>
      <c r="H163" s="60" t="s">
        <v>1828</v>
      </c>
      <c r="I163" s="61">
        <v>65000000000</v>
      </c>
      <c r="J163" s="60" t="s">
        <v>59</v>
      </c>
      <c r="K163" s="54">
        <v>788425.11</v>
      </c>
      <c r="L163" s="54">
        <v>590000</v>
      </c>
      <c r="M163" s="54" t="s">
        <v>1281</v>
      </c>
      <c r="N163" s="54">
        <v>0</v>
      </c>
      <c r="O163" s="54">
        <v>0</v>
      </c>
      <c r="P163" s="60" t="s">
        <v>1149</v>
      </c>
      <c r="Q163" s="60" t="s">
        <v>1237</v>
      </c>
      <c r="R163" s="60" t="s">
        <v>1032</v>
      </c>
      <c r="S163" s="60" t="s">
        <v>1056</v>
      </c>
      <c r="T163" s="60" t="s">
        <v>1067</v>
      </c>
      <c r="U163" s="60" t="s">
        <v>1067</v>
      </c>
      <c r="V163" s="62" t="s">
        <v>1067</v>
      </c>
      <c r="W163" s="60" t="s">
        <v>1067</v>
      </c>
      <c r="X163" s="60" t="s">
        <v>1067</v>
      </c>
      <c r="Y163" s="62" t="s">
        <v>1067</v>
      </c>
      <c r="Z163" s="62" t="s">
        <v>1067</v>
      </c>
      <c r="AA163" s="62" t="s">
        <v>1067</v>
      </c>
      <c r="AB163" s="61" t="s">
        <v>1067</v>
      </c>
      <c r="AC163" s="61" t="s">
        <v>1067</v>
      </c>
    </row>
    <row r="164" spans="1:29" ht="189.75" customHeight="1" x14ac:dyDescent="0.15">
      <c r="A164" s="59">
        <v>57</v>
      </c>
      <c r="B164" s="60" t="s">
        <v>1236</v>
      </c>
      <c r="C164" s="60" t="s">
        <v>1400</v>
      </c>
      <c r="D164" s="60" t="s">
        <v>1401</v>
      </c>
      <c r="E164" s="60" t="s">
        <v>60</v>
      </c>
      <c r="F164" s="60">
        <v>796</v>
      </c>
      <c r="G164" s="60" t="s">
        <v>1090</v>
      </c>
      <c r="H164" s="60" t="s">
        <v>1930</v>
      </c>
      <c r="I164" s="61">
        <v>65000000000</v>
      </c>
      <c r="J164" s="60" t="s">
        <v>59</v>
      </c>
      <c r="K164" s="54">
        <v>440000</v>
      </c>
      <c r="L164" s="54">
        <v>440000</v>
      </c>
      <c r="M164" s="54" t="s">
        <v>1281</v>
      </c>
      <c r="N164" s="54">
        <v>0</v>
      </c>
      <c r="O164" s="54">
        <v>0</v>
      </c>
      <c r="P164" s="60" t="s">
        <v>1149</v>
      </c>
      <c r="Q164" s="60" t="s">
        <v>1089</v>
      </c>
      <c r="R164" s="60" t="s">
        <v>1032</v>
      </c>
      <c r="S164" s="60" t="s">
        <v>1056</v>
      </c>
      <c r="T164" s="60" t="s">
        <v>1067</v>
      </c>
      <c r="U164" s="60" t="s">
        <v>1067</v>
      </c>
      <c r="V164" s="62" t="s">
        <v>1067</v>
      </c>
      <c r="W164" s="60" t="s">
        <v>1067</v>
      </c>
      <c r="X164" s="60" t="s">
        <v>1067</v>
      </c>
      <c r="Y164" s="62" t="s">
        <v>1067</v>
      </c>
      <c r="Z164" s="62" t="s">
        <v>1067</v>
      </c>
      <c r="AA164" s="62" t="s">
        <v>1067</v>
      </c>
      <c r="AB164" s="61" t="s">
        <v>1067</v>
      </c>
      <c r="AC164" s="61" t="s">
        <v>1067</v>
      </c>
    </row>
    <row r="165" spans="1:29" ht="189.75" customHeight="1" x14ac:dyDescent="0.15">
      <c r="A165" s="59">
        <v>50</v>
      </c>
      <c r="B165" s="60" t="s">
        <v>1931</v>
      </c>
      <c r="C165" s="60" t="s">
        <v>1835</v>
      </c>
      <c r="D165" s="60" t="s">
        <v>1836</v>
      </c>
      <c r="E165" s="60" t="s">
        <v>60</v>
      </c>
      <c r="F165" s="60" t="s">
        <v>1932</v>
      </c>
      <c r="G165" s="60" t="s">
        <v>1933</v>
      </c>
      <c r="H165" s="60" t="s">
        <v>13</v>
      </c>
      <c r="I165" s="61">
        <v>65000000000</v>
      </c>
      <c r="J165" s="60" t="s">
        <v>59</v>
      </c>
      <c r="K165" s="54">
        <v>6513940</v>
      </c>
      <c r="L165" s="54">
        <v>6513940</v>
      </c>
      <c r="M165" s="54" t="s">
        <v>1281</v>
      </c>
      <c r="N165" s="54">
        <v>0</v>
      </c>
      <c r="O165" s="54">
        <v>0</v>
      </c>
      <c r="P165" s="60" t="s">
        <v>1149</v>
      </c>
      <c r="Q165" s="60" t="s">
        <v>1086</v>
      </c>
      <c r="R165" s="60" t="s">
        <v>1018</v>
      </c>
      <c r="S165" s="60" t="s">
        <v>1056</v>
      </c>
      <c r="T165" s="60" t="s">
        <v>1067</v>
      </c>
      <c r="U165" s="60" t="s">
        <v>1067</v>
      </c>
      <c r="V165" s="62" t="s">
        <v>1067</v>
      </c>
      <c r="W165" s="60" t="s">
        <v>1067</v>
      </c>
      <c r="X165" s="60" t="s">
        <v>1067</v>
      </c>
      <c r="Y165" s="62" t="s">
        <v>1067</v>
      </c>
      <c r="Z165" s="62" t="s">
        <v>1067</v>
      </c>
      <c r="AA165" s="62" t="s">
        <v>1067</v>
      </c>
      <c r="AB165" s="61" t="s">
        <v>1067</v>
      </c>
      <c r="AC165" s="61" t="s">
        <v>1067</v>
      </c>
    </row>
    <row r="166" spans="1:29" ht="189.75" customHeight="1" x14ac:dyDescent="0.15">
      <c r="A166" s="59">
        <v>37</v>
      </c>
      <c r="B166" s="60" t="s">
        <v>1422</v>
      </c>
      <c r="C166" s="60" t="s">
        <v>1423</v>
      </c>
      <c r="D166" s="60" t="s">
        <v>1426</v>
      </c>
      <c r="E166" s="60" t="s">
        <v>60</v>
      </c>
      <c r="F166" s="60" t="s">
        <v>746</v>
      </c>
      <c r="G166" s="60" t="s">
        <v>1090</v>
      </c>
      <c r="H166" s="60" t="s">
        <v>1305</v>
      </c>
      <c r="I166" s="61">
        <v>65000000000</v>
      </c>
      <c r="J166" s="60" t="s">
        <v>59</v>
      </c>
      <c r="K166" s="54">
        <v>3000000.82</v>
      </c>
      <c r="L166" s="54">
        <v>3000000.82</v>
      </c>
      <c r="M166" s="54" t="s">
        <v>1281</v>
      </c>
      <c r="N166" s="54">
        <v>0</v>
      </c>
      <c r="O166" s="54">
        <v>0</v>
      </c>
      <c r="P166" s="60" t="s">
        <v>1149</v>
      </c>
      <c r="Q166" s="60" t="s">
        <v>1089</v>
      </c>
      <c r="R166" s="60" t="s">
        <v>1032</v>
      </c>
      <c r="S166" s="60" t="s">
        <v>1056</v>
      </c>
      <c r="T166" s="60" t="s">
        <v>1067</v>
      </c>
      <c r="U166" s="60" t="s">
        <v>1067</v>
      </c>
      <c r="V166" s="62" t="s">
        <v>1067</v>
      </c>
      <c r="W166" s="60" t="s">
        <v>1067</v>
      </c>
      <c r="X166" s="60" t="s">
        <v>1067</v>
      </c>
      <c r="Y166" s="62" t="s">
        <v>1067</v>
      </c>
      <c r="Z166" s="62" t="s">
        <v>1067</v>
      </c>
      <c r="AA166" s="62" t="s">
        <v>1067</v>
      </c>
      <c r="AB166" s="61" t="s">
        <v>1067</v>
      </c>
      <c r="AC166" s="61" t="s">
        <v>1067</v>
      </c>
    </row>
    <row r="167" spans="1:29" ht="189.75" customHeight="1" x14ac:dyDescent="0.15">
      <c r="A167" s="59">
        <v>40</v>
      </c>
      <c r="B167" s="60" t="s">
        <v>1422</v>
      </c>
      <c r="C167" s="60" t="s">
        <v>1423</v>
      </c>
      <c r="D167" s="60" t="s">
        <v>1602</v>
      </c>
      <c r="E167" s="60" t="s">
        <v>60</v>
      </c>
      <c r="F167" s="60" t="s">
        <v>746</v>
      </c>
      <c r="G167" s="60" t="s">
        <v>1090</v>
      </c>
      <c r="H167" s="60" t="s">
        <v>1526</v>
      </c>
      <c r="I167" s="61">
        <v>65000000000</v>
      </c>
      <c r="J167" s="60" t="s">
        <v>59</v>
      </c>
      <c r="K167" s="54">
        <v>18800000</v>
      </c>
      <c r="L167" s="54">
        <v>18800000</v>
      </c>
      <c r="M167" s="54" t="s">
        <v>1281</v>
      </c>
      <c r="N167" s="54">
        <v>0</v>
      </c>
      <c r="O167" s="54">
        <v>0</v>
      </c>
      <c r="P167" s="60" t="s">
        <v>1149</v>
      </c>
      <c r="Q167" s="60" t="s">
        <v>1089</v>
      </c>
      <c r="R167" s="60" t="s">
        <v>1032</v>
      </c>
      <c r="S167" s="60" t="s">
        <v>1056</v>
      </c>
      <c r="T167" s="60" t="s">
        <v>1067</v>
      </c>
      <c r="U167" s="60" t="s">
        <v>1067</v>
      </c>
      <c r="V167" s="62" t="s">
        <v>1067</v>
      </c>
      <c r="W167" s="60" t="s">
        <v>1067</v>
      </c>
      <c r="X167" s="60" t="s">
        <v>1067</v>
      </c>
      <c r="Y167" s="62" t="s">
        <v>1067</v>
      </c>
      <c r="Z167" s="62" t="s">
        <v>1067</v>
      </c>
      <c r="AA167" s="62" t="s">
        <v>1067</v>
      </c>
      <c r="AB167" s="61" t="s">
        <v>1067</v>
      </c>
      <c r="AC167" s="61" t="s">
        <v>1067</v>
      </c>
    </row>
    <row r="168" spans="1:29" ht="189.75" customHeight="1" x14ac:dyDescent="0.15">
      <c r="A168" s="59">
        <v>41</v>
      </c>
      <c r="B168" s="60" t="s">
        <v>1183</v>
      </c>
      <c r="C168" s="60" t="s">
        <v>1428</v>
      </c>
      <c r="D168" s="60" t="s">
        <v>1429</v>
      </c>
      <c r="E168" s="60" t="s">
        <v>60</v>
      </c>
      <c r="F168" s="60" t="s">
        <v>746</v>
      </c>
      <c r="G168" s="60" t="s">
        <v>1090</v>
      </c>
      <c r="H168" s="60" t="s">
        <v>1430</v>
      </c>
      <c r="I168" s="61">
        <v>65000000000</v>
      </c>
      <c r="J168" s="60" t="s">
        <v>59</v>
      </c>
      <c r="K168" s="54">
        <v>1100000</v>
      </c>
      <c r="L168" s="54">
        <v>1100000</v>
      </c>
      <c r="M168" s="54" t="s">
        <v>1281</v>
      </c>
      <c r="N168" s="54">
        <v>0</v>
      </c>
      <c r="O168" s="54">
        <v>0</v>
      </c>
      <c r="P168" s="60" t="s">
        <v>1149</v>
      </c>
      <c r="Q168" s="60" t="s">
        <v>1089</v>
      </c>
      <c r="R168" s="60" t="s">
        <v>1032</v>
      </c>
      <c r="S168" s="60" t="s">
        <v>1056</v>
      </c>
      <c r="T168" s="60" t="s">
        <v>1067</v>
      </c>
      <c r="U168" s="60" t="s">
        <v>1067</v>
      </c>
      <c r="V168" s="62" t="s">
        <v>1067</v>
      </c>
      <c r="W168" s="60" t="s">
        <v>1067</v>
      </c>
      <c r="X168" s="60" t="s">
        <v>1067</v>
      </c>
      <c r="Y168" s="62" t="s">
        <v>1067</v>
      </c>
      <c r="Z168" s="62" t="s">
        <v>1067</v>
      </c>
      <c r="AA168" s="62" t="s">
        <v>1067</v>
      </c>
      <c r="AB168" s="61" t="s">
        <v>1067</v>
      </c>
      <c r="AC168" s="61" t="s">
        <v>1067</v>
      </c>
    </row>
    <row r="169" spans="1:29" ht="189.75" customHeight="1" x14ac:dyDescent="0.15">
      <c r="A169" s="59">
        <v>63</v>
      </c>
      <c r="B169" s="60" t="s">
        <v>1183</v>
      </c>
      <c r="C169" s="60" t="s">
        <v>1410</v>
      </c>
      <c r="D169" s="60" t="s">
        <v>1444</v>
      </c>
      <c r="E169" s="60" t="s">
        <v>60</v>
      </c>
      <c r="F169" s="60" t="s">
        <v>746</v>
      </c>
      <c r="G169" s="60" t="s">
        <v>1090</v>
      </c>
      <c r="H169" s="60" t="s">
        <v>1430</v>
      </c>
      <c r="I169" s="61">
        <v>65000000000</v>
      </c>
      <c r="J169" s="60" t="s">
        <v>59</v>
      </c>
      <c r="K169" s="54">
        <v>2500000</v>
      </c>
      <c r="L169" s="54">
        <v>2500000</v>
      </c>
      <c r="M169" s="54" t="s">
        <v>1281</v>
      </c>
      <c r="N169" s="54">
        <v>0</v>
      </c>
      <c r="O169" s="54">
        <v>0</v>
      </c>
      <c r="P169" s="60" t="s">
        <v>1149</v>
      </c>
      <c r="Q169" s="60" t="s">
        <v>1089</v>
      </c>
      <c r="R169" s="60" t="s">
        <v>1046</v>
      </c>
      <c r="S169" s="60" t="s">
        <v>1056</v>
      </c>
      <c r="T169" s="60" t="s">
        <v>1067</v>
      </c>
      <c r="U169" s="60" t="s">
        <v>1067</v>
      </c>
      <c r="V169" s="62" t="s">
        <v>1067</v>
      </c>
      <c r="W169" s="60" t="s">
        <v>1067</v>
      </c>
      <c r="X169" s="60" t="s">
        <v>1067</v>
      </c>
      <c r="Y169" s="62" t="s">
        <v>1067</v>
      </c>
      <c r="Z169" s="62" t="s">
        <v>1067</v>
      </c>
      <c r="AA169" s="62" t="s">
        <v>1067</v>
      </c>
      <c r="AB169" s="61" t="s">
        <v>1067</v>
      </c>
      <c r="AC169" s="61" t="s">
        <v>1067</v>
      </c>
    </row>
    <row r="170" spans="1:29" ht="189.75" customHeight="1" x14ac:dyDescent="0.15">
      <c r="A170" s="59">
        <v>224</v>
      </c>
      <c r="B170" s="60" t="s">
        <v>1709</v>
      </c>
      <c r="C170" s="60" t="s">
        <v>1710</v>
      </c>
      <c r="D170" s="60" t="s">
        <v>1711</v>
      </c>
      <c r="E170" s="60" t="s">
        <v>60</v>
      </c>
      <c r="F170" s="60" t="s">
        <v>1712</v>
      </c>
      <c r="G170" s="60" t="s">
        <v>1713</v>
      </c>
      <c r="H170" s="60" t="s">
        <v>1714</v>
      </c>
      <c r="I170" s="61">
        <v>65000000000</v>
      </c>
      <c r="J170" s="60" t="s">
        <v>59</v>
      </c>
      <c r="K170" s="54">
        <v>14401.82</v>
      </c>
      <c r="L170" s="54">
        <v>14401.82</v>
      </c>
      <c r="M170" s="54">
        <v>0</v>
      </c>
      <c r="N170" s="54">
        <v>0</v>
      </c>
      <c r="O170" s="54">
        <v>0</v>
      </c>
      <c r="P170" s="60" t="s">
        <v>1149</v>
      </c>
      <c r="Q170" s="60" t="s">
        <v>1089</v>
      </c>
      <c r="R170" s="60" t="s">
        <v>1044</v>
      </c>
      <c r="S170" s="60" t="s">
        <v>1057</v>
      </c>
      <c r="T170" s="60" t="s">
        <v>1067</v>
      </c>
      <c r="U170" s="60" t="s">
        <v>1067</v>
      </c>
      <c r="V170" s="62" t="s">
        <v>1067</v>
      </c>
      <c r="W170" s="60" t="s">
        <v>1067</v>
      </c>
      <c r="X170" s="60" t="s">
        <v>1067</v>
      </c>
      <c r="Y170" s="62" t="s">
        <v>1067</v>
      </c>
      <c r="Z170" s="62" t="s">
        <v>1067</v>
      </c>
      <c r="AA170" s="62" t="s">
        <v>1067</v>
      </c>
      <c r="AB170" s="61" t="s">
        <v>1067</v>
      </c>
      <c r="AC170" s="61" t="s">
        <v>1067</v>
      </c>
    </row>
    <row r="171" spans="1:29" ht="189.75" customHeight="1" x14ac:dyDescent="0.15">
      <c r="A171" s="59">
        <v>251</v>
      </c>
      <c r="B171" s="60" t="s">
        <v>1419</v>
      </c>
      <c r="C171" s="60" t="s">
        <v>1420</v>
      </c>
      <c r="D171" s="60" t="s">
        <v>1837</v>
      </c>
      <c r="E171" s="60" t="s">
        <v>60</v>
      </c>
      <c r="F171" s="60" t="s">
        <v>746</v>
      </c>
      <c r="G171" s="60" t="s">
        <v>1090</v>
      </c>
      <c r="H171" s="60" t="s">
        <v>13</v>
      </c>
      <c r="I171" s="61">
        <v>65000000000</v>
      </c>
      <c r="J171" s="60" t="s">
        <v>59</v>
      </c>
      <c r="K171" s="54">
        <v>1494960</v>
      </c>
      <c r="L171" s="54">
        <v>512880</v>
      </c>
      <c r="M171" s="54">
        <v>491040</v>
      </c>
      <c r="N171" s="54">
        <v>491040</v>
      </c>
      <c r="O171" s="54" t="s">
        <v>1281</v>
      </c>
      <c r="P171" s="60" t="s">
        <v>1149</v>
      </c>
      <c r="Q171" s="60" t="s">
        <v>1934</v>
      </c>
      <c r="R171" s="60" t="s">
        <v>1044</v>
      </c>
      <c r="S171" s="60" t="s">
        <v>1057</v>
      </c>
      <c r="T171" s="60" t="s">
        <v>1067</v>
      </c>
      <c r="U171" s="60" t="s">
        <v>1067</v>
      </c>
      <c r="V171" s="62" t="s">
        <v>1067</v>
      </c>
      <c r="W171" s="60" t="s">
        <v>1067</v>
      </c>
      <c r="X171" s="60" t="s">
        <v>1067</v>
      </c>
      <c r="Y171" s="62" t="s">
        <v>1067</v>
      </c>
      <c r="Z171" s="62" t="s">
        <v>1067</v>
      </c>
      <c r="AA171" s="62" t="s">
        <v>1067</v>
      </c>
      <c r="AB171" s="61" t="s">
        <v>1067</v>
      </c>
      <c r="AC171" s="61" t="s">
        <v>1067</v>
      </c>
    </row>
    <row r="172" spans="1:29" ht="357" customHeight="1" x14ac:dyDescent="0.15">
      <c r="A172" s="59" t="s">
        <v>1935</v>
      </c>
      <c r="B172" s="60" t="s">
        <v>1926</v>
      </c>
      <c r="C172" s="60" t="s">
        <v>1679</v>
      </c>
      <c r="D172" s="60" t="s">
        <v>1680</v>
      </c>
      <c r="E172" s="60" t="s">
        <v>60</v>
      </c>
      <c r="F172" s="60" t="s">
        <v>1681</v>
      </c>
      <c r="G172" s="60" t="s">
        <v>1682</v>
      </c>
      <c r="H172" s="60" t="s">
        <v>1683</v>
      </c>
      <c r="I172" s="61">
        <v>65000000000</v>
      </c>
      <c r="J172" s="60" t="s">
        <v>59</v>
      </c>
      <c r="K172" s="54">
        <v>16280940</v>
      </c>
      <c r="L172" s="54">
        <v>16280940</v>
      </c>
      <c r="M172" s="54">
        <v>0</v>
      </c>
      <c r="N172" s="54">
        <v>0</v>
      </c>
      <c r="O172" s="54">
        <v>0</v>
      </c>
      <c r="P172" s="60" t="s">
        <v>1149</v>
      </c>
      <c r="Q172" s="60" t="s">
        <v>1089</v>
      </c>
      <c r="R172" s="60" t="s">
        <v>1044</v>
      </c>
      <c r="S172" s="60" t="s">
        <v>1067</v>
      </c>
      <c r="T172" s="60" t="s">
        <v>1067</v>
      </c>
      <c r="U172" s="60" t="s">
        <v>1067</v>
      </c>
      <c r="V172" s="62" t="s">
        <v>1067</v>
      </c>
      <c r="W172" s="60" t="s">
        <v>1067</v>
      </c>
      <c r="X172" s="60" t="s">
        <v>1067</v>
      </c>
      <c r="Y172" s="62" t="s">
        <v>1067</v>
      </c>
      <c r="Z172" s="62" t="s">
        <v>1067</v>
      </c>
      <c r="AA172" s="62" t="s">
        <v>1067</v>
      </c>
      <c r="AB172" s="61" t="s">
        <v>1067</v>
      </c>
      <c r="AC172" s="61" t="s">
        <v>1067</v>
      </c>
    </row>
    <row r="173" spans="1:29" ht="189.75" customHeight="1" x14ac:dyDescent="0.15">
      <c r="A173" s="59" t="s">
        <v>423</v>
      </c>
      <c r="B173" s="60" t="s">
        <v>1921</v>
      </c>
      <c r="C173" s="60" t="s">
        <v>1922</v>
      </c>
      <c r="D173" s="60" t="s">
        <v>1923</v>
      </c>
      <c r="E173" s="60" t="s">
        <v>60</v>
      </c>
      <c r="F173" s="60" t="s">
        <v>823</v>
      </c>
      <c r="G173" s="60" t="s">
        <v>1924</v>
      </c>
      <c r="H173" s="60" t="s">
        <v>13</v>
      </c>
      <c r="I173" s="61" t="s">
        <v>1094</v>
      </c>
      <c r="J173" s="60" t="s">
        <v>59</v>
      </c>
      <c r="K173" s="54">
        <v>990000</v>
      </c>
      <c r="L173" s="54">
        <v>990000</v>
      </c>
      <c r="M173" s="54">
        <v>0</v>
      </c>
      <c r="N173" s="54">
        <v>0</v>
      </c>
      <c r="O173" s="54">
        <v>0</v>
      </c>
      <c r="P173" s="60" t="s">
        <v>1149</v>
      </c>
      <c r="Q173" s="60" t="s">
        <v>1084</v>
      </c>
      <c r="R173" s="60" t="s">
        <v>1018</v>
      </c>
      <c r="S173" s="60" t="s">
        <v>1056</v>
      </c>
      <c r="T173" s="60" t="s">
        <v>1057</v>
      </c>
      <c r="U173" s="60" t="s">
        <v>1057</v>
      </c>
      <c r="V173" s="62" t="s">
        <v>1057</v>
      </c>
      <c r="W173" s="60" t="s">
        <v>1057</v>
      </c>
      <c r="X173" s="60" t="s">
        <v>1057</v>
      </c>
      <c r="Y173" s="62" t="s">
        <v>1057</v>
      </c>
      <c r="Z173" s="62" t="s">
        <v>1057</v>
      </c>
      <c r="AA173" s="62" t="s">
        <v>1057</v>
      </c>
      <c r="AB173" s="61" t="s">
        <v>1057</v>
      </c>
      <c r="AC173" s="61" t="s">
        <v>1057</v>
      </c>
    </row>
    <row r="174" spans="1:29" ht="189.75" customHeight="1" x14ac:dyDescent="0.15">
      <c r="A174" s="59" t="s">
        <v>1907</v>
      </c>
      <c r="B174" s="60" t="s">
        <v>1354</v>
      </c>
      <c r="C174" s="60" t="s">
        <v>1355</v>
      </c>
      <c r="D174" s="60" t="s">
        <v>1908</v>
      </c>
      <c r="E174" s="60" t="s">
        <v>60</v>
      </c>
      <c r="F174" s="60">
        <v>642</v>
      </c>
      <c r="G174" s="60" t="s">
        <v>668</v>
      </c>
      <c r="H174" s="60">
        <v>1</v>
      </c>
      <c r="I174" s="61">
        <v>65000000000</v>
      </c>
      <c r="J174" s="60" t="s">
        <v>59</v>
      </c>
      <c r="K174" s="54">
        <v>25559262</v>
      </c>
      <c r="L174" s="54">
        <v>25559262</v>
      </c>
      <c r="M174" s="54">
        <v>0</v>
      </c>
      <c r="N174" s="54">
        <v>0</v>
      </c>
      <c r="O174" s="54">
        <v>0</v>
      </c>
      <c r="P174" s="60" t="s">
        <v>1149</v>
      </c>
      <c r="Q174" s="60" t="s">
        <v>1089</v>
      </c>
      <c r="R174" s="60" t="s">
        <v>1018</v>
      </c>
      <c r="S174" s="60" t="s">
        <v>1056</v>
      </c>
      <c r="T174" s="60" t="s">
        <v>1067</v>
      </c>
      <c r="U174" s="60" t="s">
        <v>1057</v>
      </c>
      <c r="V174" s="62" t="s">
        <v>1057</v>
      </c>
      <c r="W174" s="60" t="s">
        <v>1057</v>
      </c>
      <c r="X174" s="60" t="s">
        <v>1057</v>
      </c>
      <c r="Y174" s="62" t="s">
        <v>1057</v>
      </c>
      <c r="Z174" s="62" t="s">
        <v>1057</v>
      </c>
      <c r="AA174" s="62" t="s">
        <v>1067</v>
      </c>
      <c r="AB174" s="61" t="s">
        <v>1067</v>
      </c>
      <c r="AC174" s="61" t="s">
        <v>1067</v>
      </c>
    </row>
    <row r="175" spans="1:29" ht="330" customHeight="1" x14ac:dyDescent="0.15">
      <c r="A175" s="59" t="s">
        <v>1554</v>
      </c>
      <c r="B175" s="60" t="s">
        <v>1099</v>
      </c>
      <c r="C175" s="60" t="s">
        <v>1100</v>
      </c>
      <c r="D175" s="60" t="s">
        <v>1101</v>
      </c>
      <c r="E175" s="60" t="s">
        <v>60</v>
      </c>
      <c r="F175" s="60" t="s">
        <v>929</v>
      </c>
      <c r="G175" s="60" t="s">
        <v>1102</v>
      </c>
      <c r="H175" s="60" t="s">
        <v>1103</v>
      </c>
      <c r="I175" s="61" t="s">
        <v>1104</v>
      </c>
      <c r="J175" s="60" t="s">
        <v>1105</v>
      </c>
      <c r="K175" s="54">
        <v>2500000</v>
      </c>
      <c r="L175" s="54">
        <v>2500000</v>
      </c>
      <c r="M175" s="54">
        <v>0</v>
      </c>
      <c r="N175" s="54">
        <v>0</v>
      </c>
      <c r="O175" s="54">
        <v>0</v>
      </c>
      <c r="P175" s="60" t="s">
        <v>1106</v>
      </c>
      <c r="Q175" s="60" t="s">
        <v>1107</v>
      </c>
      <c r="R175" s="60" t="s">
        <v>1108</v>
      </c>
      <c r="S175" s="60" t="s">
        <v>1109</v>
      </c>
      <c r="T175" s="60" t="s">
        <v>1067</v>
      </c>
      <c r="U175" s="60" t="s">
        <v>1067</v>
      </c>
      <c r="V175" s="62" t="s">
        <v>1067</v>
      </c>
      <c r="W175" s="60" t="s">
        <v>1067</v>
      </c>
      <c r="X175" s="60" t="s">
        <v>1067</v>
      </c>
      <c r="Y175" s="62" t="s">
        <v>1067</v>
      </c>
      <c r="Z175" s="62" t="s">
        <v>1067</v>
      </c>
      <c r="AA175" s="62" t="s">
        <v>1067</v>
      </c>
      <c r="AB175" s="61" t="s">
        <v>1067</v>
      </c>
      <c r="AC175" s="61" t="s">
        <v>1067</v>
      </c>
    </row>
    <row r="176" spans="1:29" ht="230.25" customHeight="1" x14ac:dyDescent="0.15">
      <c r="A176" s="59" t="s">
        <v>1555</v>
      </c>
      <c r="B176" s="60" t="s">
        <v>1160</v>
      </c>
      <c r="C176" s="60" t="s">
        <v>1161</v>
      </c>
      <c r="D176" s="60" t="s">
        <v>1162</v>
      </c>
      <c r="E176" s="60" t="s">
        <v>60</v>
      </c>
      <c r="F176" s="60" t="s">
        <v>823</v>
      </c>
      <c r="G176" s="60" t="s">
        <v>1081</v>
      </c>
      <c r="H176" s="60">
        <v>1</v>
      </c>
      <c r="I176" s="61">
        <v>65000000000</v>
      </c>
      <c r="J176" s="60" t="s">
        <v>59</v>
      </c>
      <c r="K176" s="54">
        <v>513154.8</v>
      </c>
      <c r="L176" s="54">
        <v>513154.8</v>
      </c>
      <c r="M176" s="54">
        <v>0</v>
      </c>
      <c r="N176" s="54">
        <v>0</v>
      </c>
      <c r="O176" s="54">
        <v>0</v>
      </c>
      <c r="P176" s="60" t="s">
        <v>1149</v>
      </c>
      <c r="Q176" s="60" t="s">
        <v>1089</v>
      </c>
      <c r="R176" s="60" t="s">
        <v>1032</v>
      </c>
      <c r="S176" s="60" t="s">
        <v>1056</v>
      </c>
      <c r="T176" s="60" t="s">
        <v>1057</v>
      </c>
      <c r="U176" s="60" t="s">
        <v>1057</v>
      </c>
      <c r="V176" s="62" t="s">
        <v>1057</v>
      </c>
      <c r="W176" s="60" t="s">
        <v>1057</v>
      </c>
      <c r="X176" s="60" t="s">
        <v>1057</v>
      </c>
      <c r="Y176" s="62" t="s">
        <v>1057</v>
      </c>
      <c r="Z176" s="62" t="s">
        <v>1057</v>
      </c>
      <c r="AA176" s="62" t="s">
        <v>1057</v>
      </c>
      <c r="AB176" s="61" t="s">
        <v>1057</v>
      </c>
      <c r="AC176" s="61" t="s">
        <v>1057</v>
      </c>
    </row>
    <row r="177" spans="1:29" ht="395.25" customHeight="1" x14ac:dyDescent="0.15">
      <c r="A177" s="59" t="s">
        <v>1556</v>
      </c>
      <c r="B177" s="60" t="s">
        <v>1250</v>
      </c>
      <c r="C177" s="60" t="s">
        <v>1251</v>
      </c>
      <c r="D177" s="60" t="s">
        <v>1252</v>
      </c>
      <c r="E177" s="60" t="s">
        <v>60</v>
      </c>
      <c r="F177" s="60" t="s">
        <v>746</v>
      </c>
      <c r="G177" s="60" t="s">
        <v>1090</v>
      </c>
      <c r="H177" s="60" t="s">
        <v>35</v>
      </c>
      <c r="I177" s="61">
        <v>65000000000</v>
      </c>
      <c r="J177" s="60" t="s">
        <v>59</v>
      </c>
      <c r="K177" s="54">
        <v>4500000</v>
      </c>
      <c r="L177" s="54">
        <v>4500000</v>
      </c>
      <c r="M177" s="54">
        <v>0</v>
      </c>
      <c r="N177" s="54">
        <v>0</v>
      </c>
      <c r="O177" s="54">
        <v>0</v>
      </c>
      <c r="P177" s="60" t="s">
        <v>1149</v>
      </c>
      <c r="Q177" s="60" t="s">
        <v>1085</v>
      </c>
      <c r="R177" s="60" t="s">
        <v>1018</v>
      </c>
      <c r="S177" s="60" t="s">
        <v>1056</v>
      </c>
      <c r="T177" s="60" t="s">
        <v>1057</v>
      </c>
      <c r="U177" s="60" t="s">
        <v>1057</v>
      </c>
      <c r="V177" s="62" t="s">
        <v>1057</v>
      </c>
      <c r="W177" s="60" t="s">
        <v>1056</v>
      </c>
      <c r="X177" s="60" t="s">
        <v>1057</v>
      </c>
      <c r="Y177" s="62" t="s">
        <v>1057</v>
      </c>
      <c r="Z177" s="62" t="s">
        <v>1057</v>
      </c>
      <c r="AA177" s="62" t="s">
        <v>1057</v>
      </c>
      <c r="AB177" s="61" t="s">
        <v>1057</v>
      </c>
      <c r="AC177" s="61" t="s">
        <v>1057</v>
      </c>
    </row>
    <row r="178" spans="1:29" ht="354" customHeight="1" x14ac:dyDescent="0.15">
      <c r="A178" s="59" t="s">
        <v>1557</v>
      </c>
      <c r="B178" s="60" t="s">
        <v>1183</v>
      </c>
      <c r="C178" s="60" t="s">
        <v>1184</v>
      </c>
      <c r="D178" s="60" t="s">
        <v>1275</v>
      </c>
      <c r="E178" s="60" t="s">
        <v>60</v>
      </c>
      <c r="F178" s="60" t="s">
        <v>746</v>
      </c>
      <c r="G178" s="60" t="s">
        <v>1090</v>
      </c>
      <c r="H178" s="60" t="s">
        <v>13</v>
      </c>
      <c r="I178" s="61">
        <v>65000000000</v>
      </c>
      <c r="J178" s="60" t="s">
        <v>59</v>
      </c>
      <c r="K178" s="54">
        <v>4000000</v>
      </c>
      <c r="L178" s="54">
        <v>4000000</v>
      </c>
      <c r="M178" s="54">
        <v>0</v>
      </c>
      <c r="N178" s="54">
        <v>0</v>
      </c>
      <c r="O178" s="54">
        <v>0</v>
      </c>
      <c r="P178" s="60" t="s">
        <v>1149</v>
      </c>
      <c r="Q178" s="60" t="s">
        <v>1089</v>
      </c>
      <c r="R178" s="60" t="s">
        <v>1032</v>
      </c>
      <c r="S178" s="60" t="s">
        <v>1056</v>
      </c>
      <c r="T178" s="60" t="s">
        <v>1057</v>
      </c>
      <c r="U178" s="60" t="s">
        <v>1057</v>
      </c>
      <c r="V178" s="62" t="s">
        <v>1057</v>
      </c>
      <c r="W178" s="60" t="s">
        <v>1056</v>
      </c>
      <c r="X178" s="60" t="s">
        <v>1057</v>
      </c>
      <c r="Y178" s="62" t="s">
        <v>1057</v>
      </c>
      <c r="Z178" s="62" t="s">
        <v>1057</v>
      </c>
      <c r="AA178" s="62" t="s">
        <v>1057</v>
      </c>
      <c r="AB178" s="61" t="s">
        <v>1057</v>
      </c>
      <c r="AC178" s="61" t="s">
        <v>1057</v>
      </c>
    </row>
    <row r="179" spans="1:29" ht="311.25" customHeight="1" x14ac:dyDescent="0.15">
      <c r="A179" s="59" t="s">
        <v>1558</v>
      </c>
      <c r="B179" s="60" t="s">
        <v>1277</v>
      </c>
      <c r="C179" s="60" t="s">
        <v>1278</v>
      </c>
      <c r="D179" s="60" t="s">
        <v>1279</v>
      </c>
      <c r="E179" s="60" t="s">
        <v>60</v>
      </c>
      <c r="F179" s="60" t="s">
        <v>667</v>
      </c>
      <c r="G179" s="60" t="s">
        <v>1280</v>
      </c>
      <c r="H179" s="60" t="s">
        <v>13</v>
      </c>
      <c r="I179" s="61">
        <v>65000000000</v>
      </c>
      <c r="J179" s="60" t="s">
        <v>59</v>
      </c>
      <c r="K179" s="54">
        <v>1000000</v>
      </c>
      <c r="L179" s="54">
        <v>1000000</v>
      </c>
      <c r="M179" s="54" t="s">
        <v>1281</v>
      </c>
      <c r="N179" s="54" t="s">
        <v>1281</v>
      </c>
      <c r="O179" s="54" t="s">
        <v>1281</v>
      </c>
      <c r="P179" s="60" t="s">
        <v>1149</v>
      </c>
      <c r="Q179" s="60" t="s">
        <v>1282</v>
      </c>
      <c r="R179" s="60" t="s">
        <v>1044</v>
      </c>
      <c r="S179" s="60" t="s">
        <v>1067</v>
      </c>
      <c r="T179" s="60" t="s">
        <v>1067</v>
      </c>
      <c r="U179" s="60" t="s">
        <v>1067</v>
      </c>
      <c r="V179" s="62" t="s">
        <v>1067</v>
      </c>
      <c r="W179" s="60" t="s">
        <v>1067</v>
      </c>
      <c r="X179" s="60" t="s">
        <v>1057</v>
      </c>
      <c r="Y179" s="62" t="s">
        <v>1067</v>
      </c>
      <c r="Z179" s="62" t="s">
        <v>1067</v>
      </c>
      <c r="AA179" s="62" t="s">
        <v>1067</v>
      </c>
      <c r="AB179" s="61" t="s">
        <v>1067</v>
      </c>
      <c r="AC179" s="61" t="s">
        <v>1057</v>
      </c>
    </row>
    <row r="180" spans="1:29" ht="403.5" customHeight="1" x14ac:dyDescent="0.15">
      <c r="A180" s="59" t="s">
        <v>1559</v>
      </c>
      <c r="B180" s="60" t="s">
        <v>1242</v>
      </c>
      <c r="C180" s="60" t="s">
        <v>1302</v>
      </c>
      <c r="D180" s="60" t="s">
        <v>1520</v>
      </c>
      <c r="E180" s="60" t="s">
        <v>60</v>
      </c>
      <c r="F180" s="60" t="s">
        <v>746</v>
      </c>
      <c r="G180" s="60" t="s">
        <v>1090</v>
      </c>
      <c r="H180" s="60" t="s">
        <v>33</v>
      </c>
      <c r="I180" s="61">
        <v>65000000000</v>
      </c>
      <c r="J180" s="60" t="s">
        <v>59</v>
      </c>
      <c r="K180" s="54">
        <v>972000</v>
      </c>
      <c r="L180" s="54">
        <v>972000</v>
      </c>
      <c r="M180" s="54">
        <v>0</v>
      </c>
      <c r="N180" s="54">
        <v>0</v>
      </c>
      <c r="O180" s="54">
        <v>0</v>
      </c>
      <c r="P180" s="60" t="s">
        <v>1149</v>
      </c>
      <c r="Q180" s="60" t="s">
        <v>1089</v>
      </c>
      <c r="R180" s="60" t="s">
        <v>1018</v>
      </c>
      <c r="S180" s="60" t="s">
        <v>1056</v>
      </c>
      <c r="T180" s="60" t="s">
        <v>1057</v>
      </c>
      <c r="U180" s="60" t="s">
        <v>1057</v>
      </c>
      <c r="V180" s="62" t="s">
        <v>1057</v>
      </c>
      <c r="W180" s="60" t="s">
        <v>1056</v>
      </c>
      <c r="X180" s="60" t="s">
        <v>1057</v>
      </c>
      <c r="Y180" s="62" t="s">
        <v>1057</v>
      </c>
      <c r="Z180" s="62" t="s">
        <v>1057</v>
      </c>
      <c r="AA180" s="62" t="s">
        <v>1057</v>
      </c>
      <c r="AB180" s="61" t="s">
        <v>1057</v>
      </c>
      <c r="AC180" s="61" t="s">
        <v>1057</v>
      </c>
    </row>
    <row r="181" spans="1:29" ht="229.5" customHeight="1" x14ac:dyDescent="0.15">
      <c r="A181" s="59" t="s">
        <v>1560</v>
      </c>
      <c r="B181" s="60" t="s">
        <v>1296</v>
      </c>
      <c r="C181" s="60" t="s">
        <v>1303</v>
      </c>
      <c r="D181" s="60" t="s">
        <v>1304</v>
      </c>
      <c r="E181" s="60" t="s">
        <v>60</v>
      </c>
      <c r="F181" s="60" t="s">
        <v>667</v>
      </c>
      <c r="G181" s="60" t="s">
        <v>1148</v>
      </c>
      <c r="H181" s="60" t="s">
        <v>13</v>
      </c>
      <c r="I181" s="61">
        <v>65000000000</v>
      </c>
      <c r="J181" s="60" t="s">
        <v>59</v>
      </c>
      <c r="K181" s="54">
        <v>450000</v>
      </c>
      <c r="L181" s="54">
        <v>450000</v>
      </c>
      <c r="M181" s="54">
        <v>0</v>
      </c>
      <c r="N181" s="54">
        <v>0</v>
      </c>
      <c r="O181" s="54">
        <v>0</v>
      </c>
      <c r="P181" s="60" t="s">
        <v>1149</v>
      </c>
      <c r="Q181" s="60" t="s">
        <v>1089</v>
      </c>
      <c r="R181" s="60" t="s">
        <v>1018</v>
      </c>
      <c r="S181" s="60" t="s">
        <v>1056</v>
      </c>
      <c r="T181" s="60" t="s">
        <v>1057</v>
      </c>
      <c r="U181" s="60" t="s">
        <v>1057</v>
      </c>
      <c r="V181" s="62" t="s">
        <v>1057</v>
      </c>
      <c r="W181" s="60" t="s">
        <v>1057</v>
      </c>
      <c r="X181" s="60" t="s">
        <v>1057</v>
      </c>
      <c r="Y181" s="62" t="s">
        <v>1057</v>
      </c>
      <c r="Z181" s="62" t="s">
        <v>1057</v>
      </c>
      <c r="AA181" s="62" t="s">
        <v>1057</v>
      </c>
      <c r="AB181" s="61" t="s">
        <v>1057</v>
      </c>
      <c r="AC181" s="61" t="s">
        <v>1057</v>
      </c>
    </row>
    <row r="182" spans="1:29" ht="250.5" customHeight="1" x14ac:dyDescent="0.15">
      <c r="A182" s="59" t="s">
        <v>1561</v>
      </c>
      <c r="B182" s="60" t="s">
        <v>1339</v>
      </c>
      <c r="C182" s="60" t="s">
        <v>1340</v>
      </c>
      <c r="D182" s="60" t="s">
        <v>1341</v>
      </c>
      <c r="E182" s="60" t="s">
        <v>60</v>
      </c>
      <c r="F182" s="60" t="s">
        <v>823</v>
      </c>
      <c r="G182" s="60" t="s">
        <v>1081</v>
      </c>
      <c r="H182" s="60">
        <v>1</v>
      </c>
      <c r="I182" s="61">
        <v>65000000000</v>
      </c>
      <c r="J182" s="60" t="s">
        <v>1333</v>
      </c>
      <c r="K182" s="54">
        <v>1000000</v>
      </c>
      <c r="L182" s="54">
        <v>1000000</v>
      </c>
      <c r="M182" s="54">
        <v>0</v>
      </c>
      <c r="N182" s="54">
        <v>0</v>
      </c>
      <c r="O182" s="54">
        <v>0</v>
      </c>
      <c r="P182" s="60" t="s">
        <v>1149</v>
      </c>
      <c r="Q182" s="60" t="s">
        <v>1089</v>
      </c>
      <c r="R182" s="60" t="s">
        <v>1044</v>
      </c>
      <c r="S182" s="60" t="s">
        <v>1057</v>
      </c>
      <c r="T182" s="60" t="s">
        <v>1057</v>
      </c>
      <c r="U182" s="60" t="s">
        <v>1057</v>
      </c>
      <c r="V182" s="62" t="s">
        <v>1057</v>
      </c>
      <c r="W182" s="60" t="s">
        <v>1067</v>
      </c>
      <c r="X182" s="60" t="s">
        <v>1057</v>
      </c>
      <c r="Y182" s="62" t="s">
        <v>1057</v>
      </c>
      <c r="Z182" s="62" t="s">
        <v>1057</v>
      </c>
      <c r="AA182" s="62" t="s">
        <v>1057</v>
      </c>
      <c r="AB182" s="61" t="s">
        <v>1057</v>
      </c>
      <c r="AC182" s="61" t="s">
        <v>1057</v>
      </c>
    </row>
    <row r="183" spans="1:29" ht="300" customHeight="1" x14ac:dyDescent="0.15">
      <c r="A183" s="59" t="s">
        <v>1562</v>
      </c>
      <c r="B183" s="60" t="s">
        <v>1096</v>
      </c>
      <c r="C183" s="60" t="s">
        <v>1178</v>
      </c>
      <c r="D183" s="60" t="s">
        <v>1366</v>
      </c>
      <c r="E183" s="60" t="s">
        <v>60</v>
      </c>
      <c r="F183" s="60" t="s">
        <v>746</v>
      </c>
      <c r="G183" s="60" t="s">
        <v>1090</v>
      </c>
      <c r="H183" s="60" t="s">
        <v>32</v>
      </c>
      <c r="I183" s="61">
        <v>65000000000</v>
      </c>
      <c r="J183" s="60" t="s">
        <v>59</v>
      </c>
      <c r="K183" s="54">
        <v>3100000</v>
      </c>
      <c r="L183" s="54">
        <v>3100000</v>
      </c>
      <c r="M183" s="54">
        <v>0</v>
      </c>
      <c r="N183" s="54">
        <v>0</v>
      </c>
      <c r="O183" s="54">
        <v>0</v>
      </c>
      <c r="P183" s="60" t="s">
        <v>1149</v>
      </c>
      <c r="Q183" s="60" t="s">
        <v>1089</v>
      </c>
      <c r="R183" s="60" t="s">
        <v>1018</v>
      </c>
      <c r="S183" s="60" t="s">
        <v>1056</v>
      </c>
      <c r="T183" s="60" t="s">
        <v>1057</v>
      </c>
      <c r="U183" s="60" t="s">
        <v>1057</v>
      </c>
      <c r="V183" s="62" t="s">
        <v>1057</v>
      </c>
      <c r="W183" s="60" t="s">
        <v>1056</v>
      </c>
      <c r="X183" s="60" t="s">
        <v>1057</v>
      </c>
      <c r="Y183" s="62" t="s">
        <v>1057</v>
      </c>
      <c r="Z183" s="62" t="s">
        <v>1057</v>
      </c>
      <c r="AA183" s="62" t="s">
        <v>1057</v>
      </c>
      <c r="AB183" s="61" t="s">
        <v>1057</v>
      </c>
      <c r="AC183" s="61" t="s">
        <v>1057</v>
      </c>
    </row>
    <row r="184" spans="1:29" ht="270.75" customHeight="1" x14ac:dyDescent="0.15">
      <c r="A184" s="59" t="s">
        <v>1563</v>
      </c>
      <c r="B184" s="60" t="s">
        <v>1354</v>
      </c>
      <c r="C184" s="60" t="s">
        <v>1367</v>
      </c>
      <c r="D184" s="60" t="s">
        <v>1368</v>
      </c>
      <c r="E184" s="60" t="s">
        <v>60</v>
      </c>
      <c r="F184" s="60">
        <v>796</v>
      </c>
      <c r="G184" s="60" t="s">
        <v>1090</v>
      </c>
      <c r="H184" s="60" t="s">
        <v>34</v>
      </c>
      <c r="I184" s="61">
        <v>65000000000</v>
      </c>
      <c r="J184" s="60" t="s">
        <v>59</v>
      </c>
      <c r="K184" s="54">
        <v>800000</v>
      </c>
      <c r="L184" s="54">
        <v>800000</v>
      </c>
      <c r="M184" s="54">
        <v>0</v>
      </c>
      <c r="N184" s="54">
        <v>0</v>
      </c>
      <c r="O184" s="54">
        <v>0</v>
      </c>
      <c r="P184" s="60" t="s">
        <v>1149</v>
      </c>
      <c r="Q184" s="60" t="s">
        <v>1235</v>
      </c>
      <c r="R184" s="60" t="s">
        <v>1018</v>
      </c>
      <c r="S184" s="60" t="s">
        <v>1056</v>
      </c>
      <c r="T184" s="60" t="s">
        <v>1057</v>
      </c>
      <c r="U184" s="60" t="s">
        <v>1057</v>
      </c>
      <c r="V184" s="62" t="s">
        <v>1057</v>
      </c>
      <c r="W184" s="60" t="s">
        <v>1067</v>
      </c>
      <c r="X184" s="60" t="s">
        <v>1057</v>
      </c>
      <c r="Y184" s="62" t="s">
        <v>1057</v>
      </c>
      <c r="Z184" s="62" t="s">
        <v>1057</v>
      </c>
      <c r="AA184" s="62" t="s">
        <v>1057</v>
      </c>
      <c r="AB184" s="61" t="s">
        <v>1057</v>
      </c>
      <c r="AC184" s="61" t="s">
        <v>1057</v>
      </c>
    </row>
    <row r="185" spans="1:29" s="66" customFormat="1" ht="351" customHeight="1" x14ac:dyDescent="0.15">
      <c r="A185" s="59" t="s">
        <v>1564</v>
      </c>
      <c r="B185" s="60" t="s">
        <v>1096</v>
      </c>
      <c r="C185" s="60" t="s">
        <v>1369</v>
      </c>
      <c r="D185" s="60" t="s">
        <v>1370</v>
      </c>
      <c r="E185" s="60" t="s">
        <v>60</v>
      </c>
      <c r="F185" s="60" t="s">
        <v>667</v>
      </c>
      <c r="G185" s="60" t="s">
        <v>1147</v>
      </c>
      <c r="H185" s="60" t="s">
        <v>1291</v>
      </c>
      <c r="I185" s="61">
        <v>65000000000</v>
      </c>
      <c r="J185" s="60" t="s">
        <v>59</v>
      </c>
      <c r="K185" s="54">
        <v>2000000</v>
      </c>
      <c r="L185" s="54">
        <v>2000000</v>
      </c>
      <c r="M185" s="54">
        <v>0</v>
      </c>
      <c r="N185" s="54">
        <v>0</v>
      </c>
      <c r="O185" s="54">
        <v>0</v>
      </c>
      <c r="P185" s="60" t="s">
        <v>1149</v>
      </c>
      <c r="Q185" s="60" t="s">
        <v>1089</v>
      </c>
      <c r="R185" s="60" t="s">
        <v>1018</v>
      </c>
      <c r="S185" s="60" t="s">
        <v>1109</v>
      </c>
      <c r="T185" s="60" t="s">
        <v>1067</v>
      </c>
      <c r="U185" s="60" t="s">
        <v>1057</v>
      </c>
      <c r="V185" s="62" t="s">
        <v>1057</v>
      </c>
      <c r="W185" s="60" t="s">
        <v>1056</v>
      </c>
      <c r="X185" s="60" t="s">
        <v>1067</v>
      </c>
      <c r="Y185" s="62" t="s">
        <v>1057</v>
      </c>
      <c r="Z185" s="62" t="s">
        <v>1057</v>
      </c>
      <c r="AA185" s="62" t="s">
        <v>1057</v>
      </c>
      <c r="AB185" s="61" t="s">
        <v>1057</v>
      </c>
      <c r="AC185" s="61" t="s">
        <v>1057</v>
      </c>
    </row>
    <row r="186" spans="1:29" ht="276" customHeight="1" x14ac:dyDescent="0.15">
      <c r="A186" s="59" t="s">
        <v>1565</v>
      </c>
      <c r="B186" s="60" t="s">
        <v>1354</v>
      </c>
      <c r="C186" s="60" t="s">
        <v>1367</v>
      </c>
      <c r="D186" s="60" t="s">
        <v>1371</v>
      </c>
      <c r="E186" s="60" t="s">
        <v>60</v>
      </c>
      <c r="F186" s="60" t="s">
        <v>667</v>
      </c>
      <c r="G186" s="60" t="s">
        <v>1147</v>
      </c>
      <c r="H186" s="60" t="s">
        <v>13</v>
      </c>
      <c r="I186" s="61">
        <v>65000000000</v>
      </c>
      <c r="J186" s="60" t="s">
        <v>59</v>
      </c>
      <c r="K186" s="54">
        <v>600000</v>
      </c>
      <c r="L186" s="54">
        <v>600000</v>
      </c>
      <c r="M186" s="54">
        <v>0</v>
      </c>
      <c r="N186" s="54">
        <v>0</v>
      </c>
      <c r="O186" s="54">
        <v>0</v>
      </c>
      <c r="P186" s="60" t="s">
        <v>1149</v>
      </c>
      <c r="Q186" s="60" t="s">
        <v>1089</v>
      </c>
      <c r="R186" s="60" t="s">
        <v>1018</v>
      </c>
      <c r="S186" s="60" t="s">
        <v>1109</v>
      </c>
      <c r="T186" s="60" t="s">
        <v>1067</v>
      </c>
      <c r="U186" s="60" t="s">
        <v>1057</v>
      </c>
      <c r="V186" s="62" t="s">
        <v>1057</v>
      </c>
      <c r="W186" s="60" t="s">
        <v>1067</v>
      </c>
      <c r="X186" s="60" t="s">
        <v>1057</v>
      </c>
      <c r="Y186" s="62" t="s">
        <v>1057</v>
      </c>
      <c r="Z186" s="62" t="s">
        <v>1057</v>
      </c>
      <c r="AA186" s="62" t="s">
        <v>1057</v>
      </c>
      <c r="AB186" s="61" t="s">
        <v>1057</v>
      </c>
      <c r="AC186" s="61" t="s">
        <v>1057</v>
      </c>
    </row>
    <row r="187" spans="1:29" ht="384" customHeight="1" x14ac:dyDescent="0.15">
      <c r="A187" s="59" t="s">
        <v>1566</v>
      </c>
      <c r="B187" s="60" t="s">
        <v>1096</v>
      </c>
      <c r="C187" s="60" t="s">
        <v>1178</v>
      </c>
      <c r="D187" s="60" t="s">
        <v>1372</v>
      </c>
      <c r="E187" s="60" t="s">
        <v>60</v>
      </c>
      <c r="F187" s="60" t="s">
        <v>746</v>
      </c>
      <c r="G187" s="60" t="s">
        <v>1090</v>
      </c>
      <c r="H187" s="60" t="s">
        <v>32</v>
      </c>
      <c r="I187" s="61">
        <v>65000000000</v>
      </c>
      <c r="J187" s="60" t="s">
        <v>59</v>
      </c>
      <c r="K187" s="54">
        <v>500000</v>
      </c>
      <c r="L187" s="54">
        <v>500000</v>
      </c>
      <c r="M187" s="54">
        <v>0</v>
      </c>
      <c r="N187" s="54">
        <v>0</v>
      </c>
      <c r="O187" s="54">
        <v>0</v>
      </c>
      <c r="P187" s="60" t="s">
        <v>1149</v>
      </c>
      <c r="Q187" s="60" t="s">
        <v>1089</v>
      </c>
      <c r="R187" s="60" t="s">
        <v>1018</v>
      </c>
      <c r="S187" s="60" t="s">
        <v>1056</v>
      </c>
      <c r="T187" s="60" t="s">
        <v>1057</v>
      </c>
      <c r="U187" s="60" t="s">
        <v>1057</v>
      </c>
      <c r="V187" s="62" t="s">
        <v>1057</v>
      </c>
      <c r="W187" s="60" t="s">
        <v>1056</v>
      </c>
      <c r="X187" s="60" t="s">
        <v>1057</v>
      </c>
      <c r="Y187" s="62" t="s">
        <v>1057</v>
      </c>
      <c r="Z187" s="62" t="s">
        <v>1057</v>
      </c>
      <c r="AA187" s="62" t="s">
        <v>1057</v>
      </c>
      <c r="AB187" s="61" t="s">
        <v>1057</v>
      </c>
      <c r="AC187" s="61" t="s">
        <v>1057</v>
      </c>
    </row>
    <row r="188" spans="1:29" ht="366" customHeight="1" x14ac:dyDescent="0.15">
      <c r="A188" s="59" t="s">
        <v>1567</v>
      </c>
      <c r="B188" s="60" t="s">
        <v>1096</v>
      </c>
      <c r="C188" s="60" t="s">
        <v>1178</v>
      </c>
      <c r="D188" s="60" t="s">
        <v>1373</v>
      </c>
      <c r="E188" s="60" t="s">
        <v>60</v>
      </c>
      <c r="F188" s="60" t="s">
        <v>746</v>
      </c>
      <c r="G188" s="60" t="s">
        <v>1090</v>
      </c>
      <c r="H188" s="60" t="s">
        <v>49</v>
      </c>
      <c r="I188" s="61">
        <v>65000000000</v>
      </c>
      <c r="J188" s="60" t="s">
        <v>59</v>
      </c>
      <c r="K188" s="54">
        <v>500000</v>
      </c>
      <c r="L188" s="54">
        <v>500000</v>
      </c>
      <c r="M188" s="54">
        <v>0</v>
      </c>
      <c r="N188" s="54">
        <v>0</v>
      </c>
      <c r="O188" s="54">
        <v>0</v>
      </c>
      <c r="P188" s="60" t="s">
        <v>1149</v>
      </c>
      <c r="Q188" s="60" t="s">
        <v>1089</v>
      </c>
      <c r="R188" s="60" t="s">
        <v>1018</v>
      </c>
      <c r="S188" s="60" t="s">
        <v>1056</v>
      </c>
      <c r="T188" s="60" t="s">
        <v>1057</v>
      </c>
      <c r="U188" s="60" t="s">
        <v>1057</v>
      </c>
      <c r="V188" s="62" t="s">
        <v>1057</v>
      </c>
      <c r="W188" s="60" t="s">
        <v>1056</v>
      </c>
      <c r="X188" s="60" t="s">
        <v>1057</v>
      </c>
      <c r="Y188" s="62" t="s">
        <v>1057</v>
      </c>
      <c r="Z188" s="62" t="s">
        <v>1057</v>
      </c>
      <c r="AA188" s="62" t="s">
        <v>1057</v>
      </c>
      <c r="AB188" s="61" t="s">
        <v>1057</v>
      </c>
      <c r="AC188" s="61" t="s">
        <v>1057</v>
      </c>
    </row>
    <row r="189" spans="1:29" ht="250.5" customHeight="1" x14ac:dyDescent="0.15">
      <c r="A189" s="59" t="s">
        <v>1568</v>
      </c>
      <c r="B189" s="60" t="s">
        <v>1354</v>
      </c>
      <c r="C189" s="60" t="s">
        <v>1367</v>
      </c>
      <c r="D189" s="60" t="s">
        <v>1374</v>
      </c>
      <c r="E189" s="60" t="s">
        <v>60</v>
      </c>
      <c r="F189" s="60" t="s">
        <v>667</v>
      </c>
      <c r="G189" s="60" t="s">
        <v>1147</v>
      </c>
      <c r="H189" s="60" t="s">
        <v>13</v>
      </c>
      <c r="I189" s="61">
        <v>65000000000</v>
      </c>
      <c r="J189" s="60" t="s">
        <v>59</v>
      </c>
      <c r="K189" s="54">
        <v>7000000</v>
      </c>
      <c r="L189" s="54">
        <v>7000000</v>
      </c>
      <c r="M189" s="54">
        <v>0</v>
      </c>
      <c r="N189" s="54">
        <v>0</v>
      </c>
      <c r="O189" s="54">
        <v>0</v>
      </c>
      <c r="P189" s="60" t="s">
        <v>1149</v>
      </c>
      <c r="Q189" s="60" t="s">
        <v>1089</v>
      </c>
      <c r="R189" s="60" t="s">
        <v>1018</v>
      </c>
      <c r="S189" s="60" t="s">
        <v>1109</v>
      </c>
      <c r="T189" s="60" t="s">
        <v>1067</v>
      </c>
      <c r="U189" s="60" t="s">
        <v>1057</v>
      </c>
      <c r="V189" s="62" t="s">
        <v>1057</v>
      </c>
      <c r="W189" s="60" t="s">
        <v>1067</v>
      </c>
      <c r="X189" s="60" t="s">
        <v>1057</v>
      </c>
      <c r="Y189" s="62" t="s">
        <v>1057</v>
      </c>
      <c r="Z189" s="62" t="s">
        <v>1057</v>
      </c>
      <c r="AA189" s="62" t="s">
        <v>1057</v>
      </c>
      <c r="AB189" s="61" t="s">
        <v>1057</v>
      </c>
      <c r="AC189" s="61" t="s">
        <v>1057</v>
      </c>
    </row>
    <row r="190" spans="1:29" ht="258.75" customHeight="1" x14ac:dyDescent="0.15">
      <c r="A190" s="59" t="s">
        <v>1569</v>
      </c>
      <c r="B190" s="60" t="s">
        <v>1293</v>
      </c>
      <c r="C190" s="60" t="s">
        <v>1358</v>
      </c>
      <c r="D190" s="60" t="s">
        <v>1375</v>
      </c>
      <c r="E190" s="60" t="s">
        <v>60</v>
      </c>
      <c r="F190" s="60">
        <v>642</v>
      </c>
      <c r="G190" s="60" t="s">
        <v>1148</v>
      </c>
      <c r="H190" s="60" t="s">
        <v>13</v>
      </c>
      <c r="I190" s="61">
        <v>65000000000</v>
      </c>
      <c r="J190" s="60" t="s">
        <v>59</v>
      </c>
      <c r="K190" s="54">
        <v>300000</v>
      </c>
      <c r="L190" s="54">
        <v>300000</v>
      </c>
      <c r="M190" s="54">
        <v>0</v>
      </c>
      <c r="N190" s="54">
        <v>0</v>
      </c>
      <c r="O190" s="54">
        <v>0</v>
      </c>
      <c r="P190" s="60" t="s">
        <v>1149</v>
      </c>
      <c r="Q190" s="60" t="s">
        <v>1089</v>
      </c>
      <c r="R190" s="60" t="s">
        <v>1018</v>
      </c>
      <c r="S190" s="60" t="s">
        <v>1056</v>
      </c>
      <c r="T190" s="60" t="s">
        <v>1067</v>
      </c>
      <c r="U190" s="60" t="s">
        <v>1057</v>
      </c>
      <c r="V190" s="62" t="s">
        <v>1057</v>
      </c>
      <c r="W190" s="60" t="s">
        <v>1067</v>
      </c>
      <c r="X190" s="60" t="s">
        <v>1057</v>
      </c>
      <c r="Y190" s="62" t="s">
        <v>1057</v>
      </c>
      <c r="Z190" s="62" t="s">
        <v>1057</v>
      </c>
      <c r="AA190" s="62" t="s">
        <v>1057</v>
      </c>
      <c r="AB190" s="61" t="s">
        <v>1057</v>
      </c>
      <c r="AC190" s="61" t="s">
        <v>1057</v>
      </c>
    </row>
    <row r="191" spans="1:29" ht="230.25" customHeight="1" x14ac:dyDescent="0.15">
      <c r="A191" s="59" t="s">
        <v>1570</v>
      </c>
      <c r="B191" s="60" t="s">
        <v>1376</v>
      </c>
      <c r="C191" s="60" t="s">
        <v>1418</v>
      </c>
      <c r="D191" s="60" t="s">
        <v>1377</v>
      </c>
      <c r="E191" s="60" t="s">
        <v>60</v>
      </c>
      <c r="F191" s="60">
        <v>642</v>
      </c>
      <c r="G191" s="60" t="s">
        <v>1148</v>
      </c>
      <c r="H191" s="60" t="s">
        <v>13</v>
      </c>
      <c r="I191" s="61">
        <v>65000000000</v>
      </c>
      <c r="J191" s="60" t="s">
        <v>59</v>
      </c>
      <c r="K191" s="54">
        <v>7500000</v>
      </c>
      <c r="L191" s="54">
        <v>7500000</v>
      </c>
      <c r="M191" s="54">
        <v>0</v>
      </c>
      <c r="N191" s="54">
        <v>0</v>
      </c>
      <c r="O191" s="54">
        <v>0</v>
      </c>
      <c r="P191" s="60" t="s">
        <v>1149</v>
      </c>
      <c r="Q191" s="60" t="s">
        <v>1089</v>
      </c>
      <c r="R191" s="60" t="s">
        <v>1018</v>
      </c>
      <c r="S191" s="60" t="s">
        <v>1056</v>
      </c>
      <c r="T191" s="60" t="s">
        <v>1067</v>
      </c>
      <c r="U191" s="60" t="s">
        <v>1057</v>
      </c>
      <c r="V191" s="62" t="s">
        <v>1057</v>
      </c>
      <c r="W191" s="60" t="s">
        <v>1056</v>
      </c>
      <c r="X191" s="60" t="s">
        <v>1057</v>
      </c>
      <c r="Y191" s="62" t="s">
        <v>1057</v>
      </c>
      <c r="Z191" s="62" t="s">
        <v>1057</v>
      </c>
      <c r="AA191" s="62" t="s">
        <v>1057</v>
      </c>
      <c r="AB191" s="61" t="s">
        <v>1057</v>
      </c>
      <c r="AC191" s="61" t="s">
        <v>1057</v>
      </c>
    </row>
    <row r="192" spans="1:29" ht="373.5" customHeight="1" x14ac:dyDescent="0.15">
      <c r="A192" s="59" t="s">
        <v>1571</v>
      </c>
      <c r="B192" s="60" t="s">
        <v>1096</v>
      </c>
      <c r="C192" s="60" t="s">
        <v>1369</v>
      </c>
      <c r="D192" s="60" t="s">
        <v>1378</v>
      </c>
      <c r="E192" s="60" t="s">
        <v>60</v>
      </c>
      <c r="F192" s="60">
        <v>796</v>
      </c>
      <c r="G192" s="60" t="s">
        <v>1147</v>
      </c>
      <c r="H192" s="60" t="s">
        <v>1211</v>
      </c>
      <c r="I192" s="61">
        <v>65000000000</v>
      </c>
      <c r="J192" s="60" t="s">
        <v>59</v>
      </c>
      <c r="K192" s="54">
        <v>2000000</v>
      </c>
      <c r="L192" s="54">
        <v>2000000</v>
      </c>
      <c r="M192" s="54">
        <v>0</v>
      </c>
      <c r="N192" s="54">
        <v>0</v>
      </c>
      <c r="O192" s="54">
        <v>0</v>
      </c>
      <c r="P192" s="60" t="s">
        <v>1149</v>
      </c>
      <c r="Q192" s="60" t="s">
        <v>1089</v>
      </c>
      <c r="R192" s="60" t="s">
        <v>1018</v>
      </c>
      <c r="S192" s="60" t="s">
        <v>1109</v>
      </c>
      <c r="T192" s="60" t="s">
        <v>1067</v>
      </c>
      <c r="U192" s="60" t="s">
        <v>1057</v>
      </c>
      <c r="V192" s="62" t="s">
        <v>1057</v>
      </c>
      <c r="W192" s="60" t="s">
        <v>1056</v>
      </c>
      <c r="X192" s="60" t="s">
        <v>1067</v>
      </c>
      <c r="Y192" s="62" t="s">
        <v>1057</v>
      </c>
      <c r="Z192" s="62" t="s">
        <v>1057</v>
      </c>
      <c r="AA192" s="62" t="s">
        <v>1057</v>
      </c>
      <c r="AB192" s="61" t="s">
        <v>1057</v>
      </c>
      <c r="AC192" s="61" t="s">
        <v>1057</v>
      </c>
    </row>
    <row r="193" spans="1:29" ht="240.75" customHeight="1" x14ac:dyDescent="0.15">
      <c r="A193" s="59" t="s">
        <v>1572</v>
      </c>
      <c r="B193" s="60" t="s">
        <v>1348</v>
      </c>
      <c r="C193" s="60" t="s">
        <v>1349</v>
      </c>
      <c r="D193" s="60" t="s">
        <v>1379</v>
      </c>
      <c r="E193" s="60" t="s">
        <v>60</v>
      </c>
      <c r="F193" s="60">
        <v>642</v>
      </c>
      <c r="G193" s="60" t="s">
        <v>1148</v>
      </c>
      <c r="H193" s="60" t="s">
        <v>13</v>
      </c>
      <c r="I193" s="61">
        <v>65000000000</v>
      </c>
      <c r="J193" s="60" t="s">
        <v>59</v>
      </c>
      <c r="K193" s="54">
        <v>1300000</v>
      </c>
      <c r="L193" s="54">
        <v>1300000</v>
      </c>
      <c r="M193" s="54">
        <v>0</v>
      </c>
      <c r="N193" s="54">
        <v>0</v>
      </c>
      <c r="O193" s="54">
        <v>0</v>
      </c>
      <c r="P193" s="60" t="s">
        <v>1149</v>
      </c>
      <c r="Q193" s="60" t="s">
        <v>1089</v>
      </c>
      <c r="R193" s="60" t="s">
        <v>1018</v>
      </c>
      <c r="S193" s="60" t="s">
        <v>1109</v>
      </c>
      <c r="T193" s="60" t="s">
        <v>1067</v>
      </c>
      <c r="U193" s="60" t="s">
        <v>1057</v>
      </c>
      <c r="V193" s="62" t="s">
        <v>1057</v>
      </c>
      <c r="W193" s="60" t="s">
        <v>1067</v>
      </c>
      <c r="X193" s="60" t="s">
        <v>1057</v>
      </c>
      <c r="Y193" s="62" t="s">
        <v>1057</v>
      </c>
      <c r="Z193" s="62" t="s">
        <v>1057</v>
      </c>
      <c r="AA193" s="62" t="s">
        <v>1057</v>
      </c>
      <c r="AB193" s="61" t="s">
        <v>1057</v>
      </c>
      <c r="AC193" s="61" t="s">
        <v>1057</v>
      </c>
    </row>
    <row r="194" spans="1:29" ht="259.5" customHeight="1" x14ac:dyDescent="0.15">
      <c r="A194" s="59" t="s">
        <v>1573</v>
      </c>
      <c r="B194" s="60" t="s">
        <v>1120</v>
      </c>
      <c r="C194" s="60" t="s">
        <v>1292</v>
      </c>
      <c r="D194" s="60" t="s">
        <v>1380</v>
      </c>
      <c r="E194" s="60" t="s">
        <v>60</v>
      </c>
      <c r="F194" s="60" t="s">
        <v>667</v>
      </c>
      <c r="G194" s="60" t="s">
        <v>1148</v>
      </c>
      <c r="H194" s="60" t="s">
        <v>13</v>
      </c>
      <c r="I194" s="61">
        <v>65000000000</v>
      </c>
      <c r="J194" s="60" t="s">
        <v>59</v>
      </c>
      <c r="K194" s="54">
        <v>160000</v>
      </c>
      <c r="L194" s="54">
        <v>160000</v>
      </c>
      <c r="M194" s="54">
        <v>0</v>
      </c>
      <c r="N194" s="54">
        <v>0</v>
      </c>
      <c r="O194" s="54">
        <v>0</v>
      </c>
      <c r="P194" s="60" t="s">
        <v>1149</v>
      </c>
      <c r="Q194" s="60" t="s">
        <v>1089</v>
      </c>
      <c r="R194" s="60" t="s">
        <v>1018</v>
      </c>
      <c r="S194" s="60" t="s">
        <v>1056</v>
      </c>
      <c r="T194" s="60" t="s">
        <v>1057</v>
      </c>
      <c r="U194" s="60" t="s">
        <v>1057</v>
      </c>
      <c r="V194" s="62" t="s">
        <v>1057</v>
      </c>
      <c r="W194" s="60" t="s">
        <v>1067</v>
      </c>
      <c r="X194" s="60" t="s">
        <v>1057</v>
      </c>
      <c r="Y194" s="62" t="s">
        <v>1057</v>
      </c>
      <c r="Z194" s="62" t="s">
        <v>1057</v>
      </c>
      <c r="AA194" s="62" t="s">
        <v>1057</v>
      </c>
      <c r="AB194" s="61" t="s">
        <v>1057</v>
      </c>
      <c r="AC194" s="61" t="s">
        <v>1057</v>
      </c>
    </row>
    <row r="195" spans="1:29" ht="298.5" customHeight="1" x14ac:dyDescent="0.15">
      <c r="A195" s="59" t="s">
        <v>1574</v>
      </c>
      <c r="B195" s="60" t="s">
        <v>1354</v>
      </c>
      <c r="C195" s="60" t="s">
        <v>1367</v>
      </c>
      <c r="D195" s="60" t="s">
        <v>1381</v>
      </c>
      <c r="E195" s="60" t="s">
        <v>60</v>
      </c>
      <c r="F195" s="60">
        <v>796</v>
      </c>
      <c r="G195" s="60" t="s">
        <v>1090</v>
      </c>
      <c r="H195" s="60" t="s">
        <v>13</v>
      </c>
      <c r="I195" s="61">
        <v>65000000000</v>
      </c>
      <c r="J195" s="60" t="s">
        <v>59</v>
      </c>
      <c r="K195" s="54">
        <v>4000000</v>
      </c>
      <c r="L195" s="54">
        <v>4000000</v>
      </c>
      <c r="M195" s="54">
        <v>0</v>
      </c>
      <c r="N195" s="54">
        <v>0</v>
      </c>
      <c r="O195" s="54">
        <v>0</v>
      </c>
      <c r="P195" s="60" t="s">
        <v>1149</v>
      </c>
      <c r="Q195" s="60" t="s">
        <v>1089</v>
      </c>
      <c r="R195" s="60" t="s">
        <v>1018</v>
      </c>
      <c r="S195" s="60" t="s">
        <v>1056</v>
      </c>
      <c r="T195" s="60" t="s">
        <v>1057</v>
      </c>
      <c r="U195" s="60" t="s">
        <v>1057</v>
      </c>
      <c r="V195" s="62" t="s">
        <v>1057</v>
      </c>
      <c r="W195" s="60" t="s">
        <v>1067</v>
      </c>
      <c r="X195" s="60" t="s">
        <v>1057</v>
      </c>
      <c r="Y195" s="62" t="s">
        <v>1057</v>
      </c>
      <c r="Z195" s="62" t="s">
        <v>1057</v>
      </c>
      <c r="AA195" s="62" t="s">
        <v>1057</v>
      </c>
      <c r="AB195" s="61" t="s">
        <v>1057</v>
      </c>
      <c r="AC195" s="61" t="s">
        <v>1057</v>
      </c>
    </row>
    <row r="196" spans="1:29" ht="327.75" customHeight="1" x14ac:dyDescent="0.15">
      <c r="A196" s="59" t="s">
        <v>1575</v>
      </c>
      <c r="B196" s="60" t="s">
        <v>1445</v>
      </c>
      <c r="C196" s="60" t="s">
        <v>1446</v>
      </c>
      <c r="D196" s="60" t="s">
        <v>1447</v>
      </c>
      <c r="E196" s="60" t="s">
        <v>60</v>
      </c>
      <c r="F196" s="60" t="s">
        <v>1448</v>
      </c>
      <c r="G196" s="60" t="s">
        <v>1449</v>
      </c>
      <c r="H196" s="60" t="s">
        <v>1450</v>
      </c>
      <c r="I196" s="61">
        <v>65000000000</v>
      </c>
      <c r="J196" s="60" t="s">
        <v>59</v>
      </c>
      <c r="K196" s="54">
        <v>750002.82</v>
      </c>
      <c r="L196" s="54">
        <v>750002.82</v>
      </c>
      <c r="M196" s="54">
        <v>0</v>
      </c>
      <c r="N196" s="54">
        <v>0</v>
      </c>
      <c r="O196" s="54">
        <v>0</v>
      </c>
      <c r="P196" s="60" t="s">
        <v>1149</v>
      </c>
      <c r="Q196" s="60" t="s">
        <v>1088</v>
      </c>
      <c r="R196" s="60" t="s">
        <v>1018</v>
      </c>
      <c r="S196" s="60" t="s">
        <v>1056</v>
      </c>
      <c r="T196" s="60" t="s">
        <v>1057</v>
      </c>
      <c r="U196" s="60" t="s">
        <v>1057</v>
      </c>
      <c r="V196" s="62" t="s">
        <v>1057</v>
      </c>
      <c r="W196" s="60" t="s">
        <v>1057</v>
      </c>
      <c r="X196" s="60" t="s">
        <v>1057</v>
      </c>
      <c r="Y196" s="62" t="s">
        <v>1057</v>
      </c>
      <c r="Z196" s="62" t="s">
        <v>1057</v>
      </c>
      <c r="AA196" s="62" t="s">
        <v>1057</v>
      </c>
      <c r="AB196" s="61" t="s">
        <v>1057</v>
      </c>
      <c r="AC196" s="61" t="s">
        <v>1057</v>
      </c>
    </row>
    <row r="197" spans="1:29" ht="300" customHeight="1" x14ac:dyDescent="0.15">
      <c r="A197" s="59" t="s">
        <v>1576</v>
      </c>
      <c r="B197" s="60" t="s">
        <v>1451</v>
      </c>
      <c r="C197" s="60" t="s">
        <v>1452</v>
      </c>
      <c r="D197" s="60" t="s">
        <v>1453</v>
      </c>
      <c r="E197" s="60" t="s">
        <v>60</v>
      </c>
      <c r="F197" s="60">
        <v>876</v>
      </c>
      <c r="G197" s="60" t="s">
        <v>1081</v>
      </c>
      <c r="H197" s="60">
        <v>1</v>
      </c>
      <c r="I197" s="61">
        <v>65000000000</v>
      </c>
      <c r="J197" s="60" t="s">
        <v>59</v>
      </c>
      <c r="K197" s="54">
        <v>3000000</v>
      </c>
      <c r="L197" s="54">
        <v>3000000</v>
      </c>
      <c r="M197" s="54">
        <v>0</v>
      </c>
      <c r="N197" s="54">
        <v>0</v>
      </c>
      <c r="O197" s="54">
        <v>0</v>
      </c>
      <c r="P197" s="60" t="s">
        <v>1149</v>
      </c>
      <c r="Q197" s="60" t="s">
        <v>1089</v>
      </c>
      <c r="R197" s="60" t="s">
        <v>1032</v>
      </c>
      <c r="S197" s="60" t="s">
        <v>1056</v>
      </c>
      <c r="T197" s="60" t="s">
        <v>1057</v>
      </c>
      <c r="U197" s="60" t="s">
        <v>1057</v>
      </c>
      <c r="V197" s="62" t="s">
        <v>1057</v>
      </c>
      <c r="W197" s="60" t="s">
        <v>1057</v>
      </c>
      <c r="X197" s="60" t="s">
        <v>1057</v>
      </c>
      <c r="Y197" s="62" t="s">
        <v>1057</v>
      </c>
      <c r="Z197" s="62" t="s">
        <v>1057</v>
      </c>
      <c r="AA197" s="62" t="s">
        <v>1057</v>
      </c>
      <c r="AB197" s="61" t="s">
        <v>1057</v>
      </c>
      <c r="AC197" s="61" t="s">
        <v>1057</v>
      </c>
    </row>
    <row r="198" spans="1:29" ht="162" customHeight="1" x14ac:dyDescent="0.15">
      <c r="A198" s="59" t="s">
        <v>1577</v>
      </c>
      <c r="B198" s="60" t="s">
        <v>1490</v>
      </c>
      <c r="C198" s="60" t="s">
        <v>1491</v>
      </c>
      <c r="D198" s="60" t="s">
        <v>1492</v>
      </c>
      <c r="E198" s="60" t="s">
        <v>60</v>
      </c>
      <c r="F198" s="60" t="s">
        <v>746</v>
      </c>
      <c r="G198" s="60" t="s">
        <v>1090</v>
      </c>
      <c r="H198" s="60" t="s">
        <v>1182</v>
      </c>
      <c r="I198" s="61">
        <v>65000000000</v>
      </c>
      <c r="J198" s="60" t="s">
        <v>59</v>
      </c>
      <c r="K198" s="54">
        <v>300000</v>
      </c>
      <c r="L198" s="54">
        <v>300000</v>
      </c>
      <c r="M198" s="54">
        <v>0</v>
      </c>
      <c r="N198" s="54">
        <v>0</v>
      </c>
      <c r="O198" s="54">
        <v>0</v>
      </c>
      <c r="P198" s="60" t="s">
        <v>1149</v>
      </c>
      <c r="Q198" s="60" t="s">
        <v>1150</v>
      </c>
      <c r="R198" s="60" t="s">
        <v>1032</v>
      </c>
      <c r="S198" s="60" t="s">
        <v>1056</v>
      </c>
      <c r="T198" s="60" t="s">
        <v>1057</v>
      </c>
      <c r="U198" s="60" t="s">
        <v>1057</v>
      </c>
      <c r="V198" s="62" t="s">
        <v>1057</v>
      </c>
      <c r="W198" s="60" t="s">
        <v>1057</v>
      </c>
      <c r="X198" s="60" t="s">
        <v>1057</v>
      </c>
      <c r="Y198" s="62" t="s">
        <v>1057</v>
      </c>
      <c r="Z198" s="62" t="s">
        <v>1057</v>
      </c>
      <c r="AA198" s="62" t="s">
        <v>1057</v>
      </c>
      <c r="AB198" s="61" t="s">
        <v>1057</v>
      </c>
      <c r="AC198" s="61" t="s">
        <v>1057</v>
      </c>
    </row>
    <row r="199" spans="1:29" ht="171" customHeight="1" x14ac:dyDescent="0.15">
      <c r="A199" s="59" t="s">
        <v>1578</v>
      </c>
      <c r="B199" s="60" t="s">
        <v>1490</v>
      </c>
      <c r="C199" s="60" t="s">
        <v>1493</v>
      </c>
      <c r="D199" s="60" t="s">
        <v>1494</v>
      </c>
      <c r="E199" s="60" t="s">
        <v>60</v>
      </c>
      <c r="F199" s="60" t="s">
        <v>746</v>
      </c>
      <c r="G199" s="60" t="s">
        <v>1090</v>
      </c>
      <c r="H199" s="60" t="s">
        <v>1182</v>
      </c>
      <c r="I199" s="61">
        <v>65000000000</v>
      </c>
      <c r="J199" s="60" t="s">
        <v>59</v>
      </c>
      <c r="K199" s="54">
        <v>300000</v>
      </c>
      <c r="L199" s="54">
        <v>300000</v>
      </c>
      <c r="M199" s="54">
        <v>0</v>
      </c>
      <c r="N199" s="54">
        <v>0</v>
      </c>
      <c r="O199" s="54">
        <v>0</v>
      </c>
      <c r="P199" s="60" t="s">
        <v>1149</v>
      </c>
      <c r="Q199" s="60" t="s">
        <v>1150</v>
      </c>
      <c r="R199" s="60" t="s">
        <v>1032</v>
      </c>
      <c r="S199" s="60" t="s">
        <v>1056</v>
      </c>
      <c r="T199" s="60" t="s">
        <v>1057</v>
      </c>
      <c r="U199" s="60" t="s">
        <v>1057</v>
      </c>
      <c r="V199" s="62" t="s">
        <v>1057</v>
      </c>
      <c r="W199" s="60" t="s">
        <v>1057</v>
      </c>
      <c r="X199" s="60" t="s">
        <v>1057</v>
      </c>
      <c r="Y199" s="62" t="s">
        <v>1057</v>
      </c>
      <c r="Z199" s="62" t="s">
        <v>1057</v>
      </c>
      <c r="AA199" s="62" t="s">
        <v>1057</v>
      </c>
      <c r="AB199" s="61" t="s">
        <v>1057</v>
      </c>
      <c r="AC199" s="61" t="s">
        <v>1109</v>
      </c>
    </row>
    <row r="200" spans="1:29" ht="171" customHeight="1" x14ac:dyDescent="0.15">
      <c r="A200" s="59">
        <v>39</v>
      </c>
      <c r="B200" s="60" t="s">
        <v>1187</v>
      </c>
      <c r="C200" s="60" t="s">
        <v>1416</v>
      </c>
      <c r="D200" s="60" t="s">
        <v>1427</v>
      </c>
      <c r="E200" s="60" t="s">
        <v>60</v>
      </c>
      <c r="F200" s="60" t="s">
        <v>823</v>
      </c>
      <c r="G200" s="60" t="s">
        <v>1081</v>
      </c>
      <c r="H200" s="60">
        <v>1</v>
      </c>
      <c r="I200" s="61">
        <v>65000000000</v>
      </c>
      <c r="J200" s="60" t="s">
        <v>59</v>
      </c>
      <c r="K200" s="54">
        <v>20000000</v>
      </c>
      <c r="L200" s="54">
        <v>20000000</v>
      </c>
      <c r="M200" s="54">
        <v>0</v>
      </c>
      <c r="N200" s="54">
        <v>0</v>
      </c>
      <c r="O200" s="54">
        <v>0</v>
      </c>
      <c r="P200" s="60" t="s">
        <v>1149</v>
      </c>
      <c r="Q200" s="60" t="s">
        <v>1089</v>
      </c>
      <c r="R200" s="60" t="s">
        <v>1018</v>
      </c>
      <c r="S200" s="60" t="s">
        <v>1056</v>
      </c>
      <c r="T200" s="60" t="s">
        <v>1057</v>
      </c>
      <c r="U200" s="60" t="s">
        <v>1057</v>
      </c>
      <c r="V200" s="62" t="s">
        <v>1067</v>
      </c>
      <c r="W200" s="60" t="s">
        <v>1057</v>
      </c>
      <c r="X200" s="60" t="s">
        <v>1057</v>
      </c>
      <c r="Y200" s="62" t="s">
        <v>1067</v>
      </c>
      <c r="Z200" s="62" t="s">
        <v>1067</v>
      </c>
      <c r="AA200" s="62" t="s">
        <v>1067</v>
      </c>
      <c r="AB200" s="61" t="s">
        <v>1067</v>
      </c>
      <c r="AC200" s="61" t="s">
        <v>1067</v>
      </c>
    </row>
    <row r="201" spans="1:29" s="23" customFormat="1" ht="31.5" customHeight="1" x14ac:dyDescent="0.15">
      <c r="A201" s="40" t="s">
        <v>1507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3" t="s">
        <v>1512</v>
      </c>
      <c r="Q201" s="43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</row>
    <row r="202" spans="1:29" ht="244.5" customHeight="1" x14ac:dyDescent="0.15">
      <c r="A202" s="59" t="s">
        <v>1941</v>
      </c>
      <c r="B202" s="60" t="s">
        <v>1942</v>
      </c>
      <c r="C202" s="60" t="s">
        <v>1943</v>
      </c>
      <c r="D202" s="60" t="s">
        <v>1944</v>
      </c>
      <c r="E202" s="60" t="s">
        <v>60</v>
      </c>
      <c r="F202" s="60" t="s">
        <v>823</v>
      </c>
      <c r="G202" s="60" t="s">
        <v>1924</v>
      </c>
      <c r="H202" s="60">
        <v>3</v>
      </c>
      <c r="I202" s="61">
        <v>65000000000</v>
      </c>
      <c r="J202" s="60" t="s">
        <v>59</v>
      </c>
      <c r="K202" s="54">
        <v>19929703.68</v>
      </c>
      <c r="L202" s="54">
        <v>19929703.68</v>
      </c>
      <c r="M202" s="54" t="s">
        <v>1281</v>
      </c>
      <c r="N202" s="54" t="s">
        <v>1281</v>
      </c>
      <c r="O202" s="54" t="s">
        <v>1281</v>
      </c>
      <c r="P202" s="60" t="s">
        <v>1150</v>
      </c>
      <c r="Q202" s="60" t="s">
        <v>1089</v>
      </c>
      <c r="R202" s="60" t="s">
        <v>1032</v>
      </c>
      <c r="S202" s="60" t="s">
        <v>1056</v>
      </c>
      <c r="T202" s="60" t="s">
        <v>1067</v>
      </c>
      <c r="U202" s="60" t="s">
        <v>1067</v>
      </c>
      <c r="V202" s="62" t="s">
        <v>1067</v>
      </c>
      <c r="W202" s="60" t="s">
        <v>1067</v>
      </c>
      <c r="X202" s="60" t="s">
        <v>1067</v>
      </c>
      <c r="Y202" s="62" t="s">
        <v>1067</v>
      </c>
      <c r="Z202" s="62" t="s">
        <v>1067</v>
      </c>
      <c r="AA202" s="62" t="s">
        <v>1067</v>
      </c>
      <c r="AB202" s="61" t="s">
        <v>1067</v>
      </c>
      <c r="AC202" s="61" t="s">
        <v>1067</v>
      </c>
    </row>
    <row r="203" spans="1:29" ht="218.25" customHeight="1" x14ac:dyDescent="0.15">
      <c r="A203" s="59" t="s">
        <v>1945</v>
      </c>
      <c r="B203" s="60" t="s">
        <v>1486</v>
      </c>
      <c r="C203" s="60" t="s">
        <v>1946</v>
      </c>
      <c r="D203" s="60" t="s">
        <v>1488</v>
      </c>
      <c r="E203" s="60" t="s">
        <v>60</v>
      </c>
      <c r="F203" s="60" t="s">
        <v>181</v>
      </c>
      <c r="G203" s="60" t="s">
        <v>1947</v>
      </c>
      <c r="H203" s="60" t="s">
        <v>1930</v>
      </c>
      <c r="I203" s="61">
        <v>65000000000</v>
      </c>
      <c r="J203" s="60" t="s">
        <v>59</v>
      </c>
      <c r="K203" s="54">
        <v>4569600</v>
      </c>
      <c r="L203" s="54">
        <v>4569600</v>
      </c>
      <c r="M203" s="54" t="s">
        <v>1281</v>
      </c>
      <c r="N203" s="54" t="s">
        <v>1281</v>
      </c>
      <c r="O203" s="54" t="s">
        <v>1281</v>
      </c>
      <c r="P203" s="60" t="s">
        <v>1150</v>
      </c>
      <c r="Q203" s="60" t="s">
        <v>1089</v>
      </c>
      <c r="R203" s="60" t="s">
        <v>1032</v>
      </c>
      <c r="S203" s="60" t="s">
        <v>1056</v>
      </c>
      <c r="T203" s="60" t="s">
        <v>1067</v>
      </c>
      <c r="U203" s="60" t="s">
        <v>1067</v>
      </c>
      <c r="V203" s="62" t="s">
        <v>1067</v>
      </c>
      <c r="W203" s="60" t="s">
        <v>1067</v>
      </c>
      <c r="X203" s="60" t="s">
        <v>1067</v>
      </c>
      <c r="Y203" s="62" t="s">
        <v>1067</v>
      </c>
      <c r="Z203" s="62" t="s">
        <v>1067</v>
      </c>
      <c r="AA203" s="62" t="s">
        <v>1067</v>
      </c>
      <c r="AB203" s="61" t="s">
        <v>1067</v>
      </c>
      <c r="AC203" s="61" t="s">
        <v>1067</v>
      </c>
    </row>
    <row r="204" spans="1:29" ht="242.25" customHeight="1" x14ac:dyDescent="0.15">
      <c r="A204" s="59" t="s">
        <v>1579</v>
      </c>
      <c r="B204" s="60" t="s">
        <v>1096</v>
      </c>
      <c r="C204" s="60" t="s">
        <v>1163</v>
      </c>
      <c r="D204" s="60" t="s">
        <v>1164</v>
      </c>
      <c r="E204" s="60" t="s">
        <v>60</v>
      </c>
      <c r="F204" s="60" t="s">
        <v>823</v>
      </c>
      <c r="G204" s="60" t="s">
        <v>1081</v>
      </c>
      <c r="H204" s="60">
        <v>1</v>
      </c>
      <c r="I204" s="61">
        <v>65000000000</v>
      </c>
      <c r="J204" s="60" t="s">
        <v>59</v>
      </c>
      <c r="K204" s="54">
        <v>289920</v>
      </c>
      <c r="L204" s="54">
        <v>289920</v>
      </c>
      <c r="M204" s="54">
        <v>0</v>
      </c>
      <c r="N204" s="54">
        <v>0</v>
      </c>
      <c r="O204" s="54">
        <v>0</v>
      </c>
      <c r="P204" s="60" t="s">
        <v>1150</v>
      </c>
      <c r="Q204" s="60" t="s">
        <v>1089</v>
      </c>
      <c r="R204" s="60" t="s">
        <v>1032</v>
      </c>
      <c r="S204" s="60" t="s">
        <v>1056</v>
      </c>
      <c r="T204" s="60" t="s">
        <v>1057</v>
      </c>
      <c r="U204" s="60" t="s">
        <v>1057</v>
      </c>
      <c r="V204" s="62" t="s">
        <v>1057</v>
      </c>
      <c r="W204" s="60" t="s">
        <v>1056</v>
      </c>
      <c r="X204" s="60" t="s">
        <v>1057</v>
      </c>
      <c r="Y204" s="62" t="s">
        <v>1057</v>
      </c>
      <c r="Z204" s="62" t="s">
        <v>1057</v>
      </c>
      <c r="AA204" s="62" t="s">
        <v>1057</v>
      </c>
      <c r="AB204" s="61" t="s">
        <v>1057</v>
      </c>
      <c r="AC204" s="61" t="s">
        <v>1057</v>
      </c>
    </row>
    <row r="205" spans="1:29" ht="337.5" customHeight="1" x14ac:dyDescent="0.15">
      <c r="A205" s="59" t="s">
        <v>1580</v>
      </c>
      <c r="B205" s="60" t="s">
        <v>1216</v>
      </c>
      <c r="C205" s="60" t="s">
        <v>1217</v>
      </c>
      <c r="D205" s="60" t="s">
        <v>1218</v>
      </c>
      <c r="E205" s="60" t="s">
        <v>60</v>
      </c>
      <c r="F205" s="60" t="s">
        <v>1219</v>
      </c>
      <c r="G205" s="60" t="s">
        <v>1220</v>
      </c>
      <c r="H205" s="60" t="s">
        <v>1221</v>
      </c>
      <c r="I205" s="61">
        <v>65000000000</v>
      </c>
      <c r="J205" s="60" t="s">
        <v>59</v>
      </c>
      <c r="K205" s="54">
        <v>466375.5</v>
      </c>
      <c r="L205" s="54">
        <v>466375.5</v>
      </c>
      <c r="M205" s="54">
        <v>0</v>
      </c>
      <c r="N205" s="54">
        <v>0</v>
      </c>
      <c r="O205" s="54">
        <v>0</v>
      </c>
      <c r="P205" s="60" t="s">
        <v>1150</v>
      </c>
      <c r="Q205" s="60" t="s">
        <v>1089</v>
      </c>
      <c r="R205" s="60" t="s">
        <v>1032</v>
      </c>
      <c r="S205" s="60" t="s">
        <v>1056</v>
      </c>
      <c r="T205" s="60" t="s">
        <v>1057</v>
      </c>
      <c r="U205" s="60" t="s">
        <v>1057</v>
      </c>
      <c r="V205" s="62" t="s">
        <v>1057</v>
      </c>
      <c r="W205" s="60" t="s">
        <v>1056</v>
      </c>
      <c r="X205" s="60" t="s">
        <v>1057</v>
      </c>
      <c r="Y205" s="62" t="s">
        <v>1057</v>
      </c>
      <c r="Z205" s="62" t="s">
        <v>1057</v>
      </c>
      <c r="AA205" s="62" t="s">
        <v>1057</v>
      </c>
      <c r="AB205" s="61" t="s">
        <v>1057</v>
      </c>
      <c r="AC205" s="61" t="s">
        <v>1057</v>
      </c>
    </row>
    <row r="206" spans="1:29" ht="349.5" customHeight="1" x14ac:dyDescent="0.15">
      <c r="A206" s="59" t="s">
        <v>1581</v>
      </c>
      <c r="B206" s="60" t="s">
        <v>1096</v>
      </c>
      <c r="C206" s="60" t="s">
        <v>1158</v>
      </c>
      <c r="D206" s="60" t="s">
        <v>1222</v>
      </c>
      <c r="E206" s="60" t="s">
        <v>60</v>
      </c>
      <c r="F206" s="60" t="s">
        <v>746</v>
      </c>
      <c r="G206" s="60" t="s">
        <v>1090</v>
      </c>
      <c r="H206" s="60" t="s">
        <v>1223</v>
      </c>
      <c r="I206" s="61">
        <v>65000000000</v>
      </c>
      <c r="J206" s="60" t="s">
        <v>59</v>
      </c>
      <c r="K206" s="54">
        <v>1392456</v>
      </c>
      <c r="L206" s="54">
        <v>1392456</v>
      </c>
      <c r="M206" s="54">
        <v>0</v>
      </c>
      <c r="N206" s="54">
        <v>0</v>
      </c>
      <c r="O206" s="54">
        <v>0</v>
      </c>
      <c r="P206" s="60" t="s">
        <v>1150</v>
      </c>
      <c r="Q206" s="60" t="s">
        <v>1224</v>
      </c>
      <c r="R206" s="60" t="s">
        <v>1032</v>
      </c>
      <c r="S206" s="60" t="s">
        <v>1056</v>
      </c>
      <c r="T206" s="60" t="s">
        <v>1057</v>
      </c>
      <c r="U206" s="60" t="s">
        <v>1057</v>
      </c>
      <c r="V206" s="62" t="s">
        <v>1057</v>
      </c>
      <c r="W206" s="60" t="s">
        <v>1056</v>
      </c>
      <c r="X206" s="60" t="s">
        <v>1057</v>
      </c>
      <c r="Y206" s="62" t="s">
        <v>1057</v>
      </c>
      <c r="Z206" s="62" t="s">
        <v>1057</v>
      </c>
      <c r="AA206" s="62" t="s">
        <v>1057</v>
      </c>
      <c r="AB206" s="61" t="s">
        <v>1057</v>
      </c>
      <c r="AC206" s="61" t="s">
        <v>1057</v>
      </c>
    </row>
    <row r="207" spans="1:29" ht="387" customHeight="1" x14ac:dyDescent="0.15">
      <c r="A207" s="59" t="s">
        <v>1582</v>
      </c>
      <c r="B207" s="60" t="s">
        <v>1156</v>
      </c>
      <c r="C207" s="60" t="s">
        <v>1157</v>
      </c>
      <c r="D207" s="60" t="s">
        <v>1225</v>
      </c>
      <c r="E207" s="60" t="s">
        <v>60</v>
      </c>
      <c r="F207" s="60" t="s">
        <v>823</v>
      </c>
      <c r="G207" s="60" t="s">
        <v>1081</v>
      </c>
      <c r="H207" s="60" t="s">
        <v>1226</v>
      </c>
      <c r="I207" s="61">
        <v>65000000000</v>
      </c>
      <c r="J207" s="60" t="s">
        <v>59</v>
      </c>
      <c r="K207" s="54">
        <v>8262333.3300000001</v>
      </c>
      <c r="L207" s="54">
        <v>8262333.3300000001</v>
      </c>
      <c r="M207" s="54">
        <v>0</v>
      </c>
      <c r="N207" s="54">
        <v>0</v>
      </c>
      <c r="O207" s="54">
        <v>0</v>
      </c>
      <c r="P207" s="60" t="s">
        <v>1150</v>
      </c>
      <c r="Q207" s="60" t="s">
        <v>1224</v>
      </c>
      <c r="R207" s="60" t="s">
        <v>1018</v>
      </c>
      <c r="S207" s="60" t="s">
        <v>1056</v>
      </c>
      <c r="T207" s="60" t="s">
        <v>1057</v>
      </c>
      <c r="U207" s="60" t="s">
        <v>1057</v>
      </c>
      <c r="V207" s="62" t="s">
        <v>1057</v>
      </c>
      <c r="W207" s="60" t="s">
        <v>1056</v>
      </c>
      <c r="X207" s="60" t="s">
        <v>1057</v>
      </c>
      <c r="Y207" s="62" t="s">
        <v>1057</v>
      </c>
      <c r="Z207" s="62" t="s">
        <v>1057</v>
      </c>
      <c r="AA207" s="62" t="s">
        <v>1057</v>
      </c>
      <c r="AB207" s="61" t="s">
        <v>1057</v>
      </c>
      <c r="AC207" s="61" t="s">
        <v>1057</v>
      </c>
    </row>
    <row r="208" spans="1:29" ht="379.5" customHeight="1" x14ac:dyDescent="0.15">
      <c r="A208" s="59" t="s">
        <v>1334</v>
      </c>
      <c r="B208" s="60" t="s">
        <v>1253</v>
      </c>
      <c r="C208" s="60" t="s">
        <v>1254</v>
      </c>
      <c r="D208" s="60" t="s">
        <v>1255</v>
      </c>
      <c r="E208" s="60" t="s">
        <v>60</v>
      </c>
      <c r="F208" s="60" t="s">
        <v>746</v>
      </c>
      <c r="G208" s="60" t="s">
        <v>1090</v>
      </c>
      <c r="H208" s="60" t="s">
        <v>38</v>
      </c>
      <c r="I208" s="61">
        <v>65000000000</v>
      </c>
      <c r="J208" s="60" t="s">
        <v>59</v>
      </c>
      <c r="K208" s="54">
        <v>640000</v>
      </c>
      <c r="L208" s="54">
        <v>640000</v>
      </c>
      <c r="M208" s="54">
        <v>0</v>
      </c>
      <c r="N208" s="54">
        <v>0</v>
      </c>
      <c r="O208" s="54">
        <v>0</v>
      </c>
      <c r="P208" s="60" t="s">
        <v>1150</v>
      </c>
      <c r="Q208" s="60" t="s">
        <v>1084</v>
      </c>
      <c r="R208" s="60" t="s">
        <v>1018</v>
      </c>
      <c r="S208" s="60" t="s">
        <v>1056</v>
      </c>
      <c r="T208" s="60" t="s">
        <v>1057</v>
      </c>
      <c r="U208" s="60" t="s">
        <v>1057</v>
      </c>
      <c r="V208" s="62" t="s">
        <v>1057</v>
      </c>
      <c r="W208" s="60" t="s">
        <v>1056</v>
      </c>
      <c r="X208" s="60" t="s">
        <v>1057</v>
      </c>
      <c r="Y208" s="62" t="s">
        <v>1057</v>
      </c>
      <c r="Z208" s="62" t="s">
        <v>1057</v>
      </c>
      <c r="AA208" s="62" t="s">
        <v>1057</v>
      </c>
      <c r="AB208" s="61" t="s">
        <v>1057</v>
      </c>
      <c r="AC208" s="61" t="s">
        <v>1057</v>
      </c>
    </row>
    <row r="209" spans="1:29" ht="337.5" customHeight="1" x14ac:dyDescent="0.15">
      <c r="A209" s="59" t="s">
        <v>1583</v>
      </c>
      <c r="B209" s="60" t="s">
        <v>1250</v>
      </c>
      <c r="C209" s="60" t="s">
        <v>1256</v>
      </c>
      <c r="D209" s="60" t="s">
        <v>1257</v>
      </c>
      <c r="E209" s="60" t="s">
        <v>60</v>
      </c>
      <c r="F209" s="60" t="s">
        <v>746</v>
      </c>
      <c r="G209" s="60" t="s">
        <v>1090</v>
      </c>
      <c r="H209" s="60" t="s">
        <v>13</v>
      </c>
      <c r="I209" s="61">
        <v>65000000000</v>
      </c>
      <c r="J209" s="60" t="s">
        <v>59</v>
      </c>
      <c r="K209" s="54">
        <v>900000</v>
      </c>
      <c r="L209" s="54">
        <v>900000</v>
      </c>
      <c r="M209" s="54">
        <v>0</v>
      </c>
      <c r="N209" s="54">
        <v>0</v>
      </c>
      <c r="O209" s="54">
        <v>0</v>
      </c>
      <c r="P209" s="60" t="s">
        <v>1150</v>
      </c>
      <c r="Q209" s="60" t="s">
        <v>1144</v>
      </c>
      <c r="R209" s="60" t="s">
        <v>1032</v>
      </c>
      <c r="S209" s="60" t="s">
        <v>1056</v>
      </c>
      <c r="T209" s="60" t="s">
        <v>1057</v>
      </c>
      <c r="U209" s="60" t="s">
        <v>1057</v>
      </c>
      <c r="V209" s="62" t="s">
        <v>1057</v>
      </c>
      <c r="W209" s="60" t="s">
        <v>1056</v>
      </c>
      <c r="X209" s="60" t="s">
        <v>1057</v>
      </c>
      <c r="Y209" s="62" t="s">
        <v>1057</v>
      </c>
      <c r="Z209" s="62" t="s">
        <v>1057</v>
      </c>
      <c r="AA209" s="62" t="s">
        <v>1057</v>
      </c>
      <c r="AB209" s="61" t="s">
        <v>1057</v>
      </c>
      <c r="AC209" s="61" t="s">
        <v>1057</v>
      </c>
    </row>
    <row r="210" spans="1:29" ht="397.5" customHeight="1" x14ac:dyDescent="0.15">
      <c r="A210" s="59" t="s">
        <v>1584</v>
      </c>
      <c r="B210" s="60" t="s">
        <v>1315</v>
      </c>
      <c r="C210" s="60" t="s">
        <v>1316</v>
      </c>
      <c r="D210" s="60" t="s">
        <v>1317</v>
      </c>
      <c r="E210" s="60" t="s">
        <v>60</v>
      </c>
      <c r="F210" s="60" t="s">
        <v>823</v>
      </c>
      <c r="G210" s="60" t="s">
        <v>1081</v>
      </c>
      <c r="H210" s="60" t="s">
        <v>13</v>
      </c>
      <c r="I210" s="61">
        <v>65000000000</v>
      </c>
      <c r="J210" s="60" t="s">
        <v>59</v>
      </c>
      <c r="K210" s="54">
        <v>3750000</v>
      </c>
      <c r="L210" s="54">
        <v>3750000</v>
      </c>
      <c r="M210" s="54">
        <v>0</v>
      </c>
      <c r="N210" s="54">
        <v>0</v>
      </c>
      <c r="O210" s="54">
        <v>0</v>
      </c>
      <c r="P210" s="60" t="s">
        <v>1150</v>
      </c>
      <c r="Q210" s="60" t="s">
        <v>1085</v>
      </c>
      <c r="R210" s="60" t="s">
        <v>1018</v>
      </c>
      <c r="S210" s="60" t="s">
        <v>1056</v>
      </c>
      <c r="T210" s="60" t="s">
        <v>1057</v>
      </c>
      <c r="U210" s="60" t="s">
        <v>1057</v>
      </c>
      <c r="V210" s="62" t="s">
        <v>1057</v>
      </c>
      <c r="W210" s="60" t="s">
        <v>1056</v>
      </c>
      <c r="X210" s="60" t="s">
        <v>1057</v>
      </c>
      <c r="Y210" s="62" t="s">
        <v>1057</v>
      </c>
      <c r="Z210" s="62" t="s">
        <v>1057</v>
      </c>
      <c r="AA210" s="62" t="s">
        <v>1057</v>
      </c>
      <c r="AB210" s="61" t="s">
        <v>1057</v>
      </c>
      <c r="AC210" s="61" t="s">
        <v>1057</v>
      </c>
    </row>
    <row r="211" spans="1:29" ht="195" customHeight="1" x14ac:dyDescent="0.15">
      <c r="A211" s="59" t="s">
        <v>1585</v>
      </c>
      <c r="B211" s="60" t="s">
        <v>1318</v>
      </c>
      <c r="C211" s="60" t="s">
        <v>1319</v>
      </c>
      <c r="D211" s="60" t="s">
        <v>1320</v>
      </c>
      <c r="E211" s="60" t="s">
        <v>60</v>
      </c>
      <c r="F211" s="60" t="s">
        <v>823</v>
      </c>
      <c r="G211" s="60" t="s">
        <v>1313</v>
      </c>
      <c r="H211" s="60" t="s">
        <v>1321</v>
      </c>
      <c r="I211" s="61">
        <v>65000000000</v>
      </c>
      <c r="J211" s="60" t="s">
        <v>59</v>
      </c>
      <c r="K211" s="54">
        <v>3000000</v>
      </c>
      <c r="L211" s="54">
        <v>3000000</v>
      </c>
      <c r="M211" s="54">
        <v>0</v>
      </c>
      <c r="N211" s="54">
        <v>0</v>
      </c>
      <c r="O211" s="54">
        <v>0</v>
      </c>
      <c r="P211" s="60" t="s">
        <v>1150</v>
      </c>
      <c r="Q211" s="60" t="s">
        <v>1085</v>
      </c>
      <c r="R211" s="60" t="s">
        <v>1018</v>
      </c>
      <c r="S211" s="60" t="s">
        <v>1056</v>
      </c>
      <c r="T211" s="60" t="s">
        <v>1057</v>
      </c>
      <c r="U211" s="60" t="s">
        <v>1057</v>
      </c>
      <c r="V211" s="62" t="s">
        <v>1057</v>
      </c>
      <c r="W211" s="60" t="s">
        <v>1057</v>
      </c>
      <c r="X211" s="60" t="s">
        <v>1057</v>
      </c>
      <c r="Y211" s="62" t="s">
        <v>1057</v>
      </c>
      <c r="Z211" s="62" t="s">
        <v>1057</v>
      </c>
      <c r="AA211" s="62" t="s">
        <v>1057</v>
      </c>
      <c r="AB211" s="61" t="s">
        <v>1057</v>
      </c>
      <c r="AC211" s="61" t="s">
        <v>1057</v>
      </c>
    </row>
    <row r="212" spans="1:29" ht="348" customHeight="1" x14ac:dyDescent="0.15">
      <c r="A212" s="59" t="s">
        <v>1586</v>
      </c>
      <c r="B212" s="60" t="s">
        <v>1342</v>
      </c>
      <c r="C212" s="60" t="s">
        <v>1343</v>
      </c>
      <c r="D212" s="60" t="s">
        <v>1344</v>
      </c>
      <c r="E212" s="60" t="s">
        <v>60</v>
      </c>
      <c r="F212" s="60" t="s">
        <v>1345</v>
      </c>
      <c r="G212" s="60" t="s">
        <v>1346</v>
      </c>
      <c r="H212" s="60" t="s">
        <v>1185</v>
      </c>
      <c r="I212" s="61">
        <v>65000000000</v>
      </c>
      <c r="J212" s="60" t="s">
        <v>59</v>
      </c>
      <c r="K212" s="54">
        <v>8000000</v>
      </c>
      <c r="L212" s="54">
        <v>8000000</v>
      </c>
      <c r="M212" s="54">
        <v>0</v>
      </c>
      <c r="N212" s="54">
        <v>0</v>
      </c>
      <c r="O212" s="54">
        <v>0</v>
      </c>
      <c r="P212" s="60" t="s">
        <v>1150</v>
      </c>
      <c r="Q212" s="60" t="s">
        <v>1144</v>
      </c>
      <c r="R212" s="60" t="s">
        <v>1018</v>
      </c>
      <c r="S212" s="60" t="s">
        <v>1056</v>
      </c>
      <c r="T212" s="60" t="s">
        <v>1057</v>
      </c>
      <c r="U212" s="60" t="s">
        <v>1057</v>
      </c>
      <c r="V212" s="62" t="s">
        <v>1057</v>
      </c>
      <c r="W212" s="60" t="s">
        <v>1056</v>
      </c>
      <c r="X212" s="60" t="s">
        <v>1057</v>
      </c>
      <c r="Y212" s="62" t="s">
        <v>1057</v>
      </c>
      <c r="Z212" s="62" t="s">
        <v>1057</v>
      </c>
      <c r="AA212" s="62" t="s">
        <v>1057</v>
      </c>
      <c r="AB212" s="61" t="s">
        <v>1057</v>
      </c>
      <c r="AC212" s="61" t="s">
        <v>1057</v>
      </c>
    </row>
    <row r="213" spans="1:29" ht="165" customHeight="1" x14ac:dyDescent="0.15">
      <c r="A213" s="59" t="s">
        <v>1587</v>
      </c>
      <c r="B213" s="60" t="s">
        <v>1354</v>
      </c>
      <c r="C213" s="60" t="s">
        <v>1367</v>
      </c>
      <c r="D213" s="60" t="s">
        <v>1382</v>
      </c>
      <c r="E213" s="60" t="s">
        <v>60</v>
      </c>
      <c r="F213" s="60" t="s">
        <v>667</v>
      </c>
      <c r="G213" s="60" t="s">
        <v>1148</v>
      </c>
      <c r="H213" s="60" t="s">
        <v>13</v>
      </c>
      <c r="I213" s="61">
        <v>65000000000</v>
      </c>
      <c r="J213" s="60" t="s">
        <v>59</v>
      </c>
      <c r="K213" s="54">
        <v>450000</v>
      </c>
      <c r="L213" s="54">
        <v>450000</v>
      </c>
      <c r="M213" s="54">
        <v>0</v>
      </c>
      <c r="N213" s="54">
        <v>0</v>
      </c>
      <c r="O213" s="54">
        <v>0</v>
      </c>
      <c r="P213" s="60" t="s">
        <v>1150</v>
      </c>
      <c r="Q213" s="60" t="s">
        <v>1086</v>
      </c>
      <c r="R213" s="60" t="s">
        <v>1018</v>
      </c>
      <c r="S213" s="60" t="s">
        <v>1056</v>
      </c>
      <c r="T213" s="60" t="s">
        <v>1057</v>
      </c>
      <c r="U213" s="60" t="s">
        <v>1057</v>
      </c>
      <c r="V213" s="62" t="s">
        <v>1057</v>
      </c>
      <c r="W213" s="60" t="s">
        <v>1067</v>
      </c>
      <c r="X213" s="60" t="s">
        <v>1057</v>
      </c>
      <c r="Y213" s="62" t="s">
        <v>1057</v>
      </c>
      <c r="Z213" s="62" t="s">
        <v>1057</v>
      </c>
      <c r="AA213" s="62" t="s">
        <v>1057</v>
      </c>
      <c r="AB213" s="61" t="s">
        <v>1057</v>
      </c>
      <c r="AC213" s="61" t="s">
        <v>1057</v>
      </c>
    </row>
    <row r="214" spans="1:29" ht="187.5" customHeight="1" x14ac:dyDescent="0.15">
      <c r="A214" s="59" t="s">
        <v>1588</v>
      </c>
      <c r="B214" s="60" t="s">
        <v>1242</v>
      </c>
      <c r="C214" s="60" t="s">
        <v>1383</v>
      </c>
      <c r="D214" s="60" t="s">
        <v>1384</v>
      </c>
      <c r="E214" s="60" t="s">
        <v>60</v>
      </c>
      <c r="F214" s="60" t="s">
        <v>667</v>
      </c>
      <c r="G214" s="60" t="s">
        <v>1148</v>
      </c>
      <c r="H214" s="60" t="s">
        <v>13</v>
      </c>
      <c r="I214" s="61">
        <v>65000000000</v>
      </c>
      <c r="J214" s="60" t="s">
        <v>59</v>
      </c>
      <c r="K214" s="54">
        <v>170000</v>
      </c>
      <c r="L214" s="54">
        <v>170000</v>
      </c>
      <c r="M214" s="54">
        <v>0</v>
      </c>
      <c r="N214" s="54">
        <v>0</v>
      </c>
      <c r="O214" s="54">
        <v>0</v>
      </c>
      <c r="P214" s="60" t="s">
        <v>1150</v>
      </c>
      <c r="Q214" s="60" t="s">
        <v>1086</v>
      </c>
      <c r="R214" s="60" t="s">
        <v>1018</v>
      </c>
      <c r="S214" s="60" t="s">
        <v>1056</v>
      </c>
      <c r="T214" s="60" t="s">
        <v>1057</v>
      </c>
      <c r="U214" s="60" t="s">
        <v>1057</v>
      </c>
      <c r="V214" s="62" t="s">
        <v>1057</v>
      </c>
      <c r="W214" s="60" t="s">
        <v>1067</v>
      </c>
      <c r="X214" s="60" t="s">
        <v>1057</v>
      </c>
      <c r="Y214" s="62" t="s">
        <v>1057</v>
      </c>
      <c r="Z214" s="62" t="s">
        <v>1057</v>
      </c>
      <c r="AA214" s="62" t="s">
        <v>1057</v>
      </c>
      <c r="AB214" s="61" t="s">
        <v>1057</v>
      </c>
      <c r="AC214" s="61" t="s">
        <v>1057</v>
      </c>
    </row>
    <row r="215" spans="1:29" ht="326.25" customHeight="1" x14ac:dyDescent="0.15">
      <c r="A215" s="59" t="s">
        <v>1589</v>
      </c>
      <c r="B215" s="60" t="s">
        <v>1293</v>
      </c>
      <c r="C215" s="60" t="s">
        <v>1358</v>
      </c>
      <c r="D215" s="60" t="s">
        <v>1385</v>
      </c>
      <c r="E215" s="60" t="s">
        <v>60</v>
      </c>
      <c r="F215" s="60" t="s">
        <v>667</v>
      </c>
      <c r="G215" s="60" t="s">
        <v>1148</v>
      </c>
      <c r="H215" s="60" t="s">
        <v>13</v>
      </c>
      <c r="I215" s="61">
        <v>65000000000</v>
      </c>
      <c r="J215" s="60" t="s">
        <v>59</v>
      </c>
      <c r="K215" s="54">
        <v>200000</v>
      </c>
      <c r="L215" s="54">
        <v>200000</v>
      </c>
      <c r="M215" s="54">
        <v>0</v>
      </c>
      <c r="N215" s="54">
        <v>0</v>
      </c>
      <c r="O215" s="54">
        <v>0</v>
      </c>
      <c r="P215" s="60" t="s">
        <v>1150</v>
      </c>
      <c r="Q215" s="60" t="s">
        <v>1089</v>
      </c>
      <c r="R215" s="60" t="s">
        <v>1018</v>
      </c>
      <c r="S215" s="60" t="s">
        <v>1056</v>
      </c>
      <c r="T215" s="60" t="s">
        <v>1057</v>
      </c>
      <c r="U215" s="60" t="s">
        <v>1057</v>
      </c>
      <c r="V215" s="62" t="s">
        <v>1057</v>
      </c>
      <c r="W215" s="60" t="s">
        <v>1067</v>
      </c>
      <c r="X215" s="60" t="s">
        <v>1057</v>
      </c>
      <c r="Y215" s="62" t="s">
        <v>1057</v>
      </c>
      <c r="Z215" s="62" t="s">
        <v>1057</v>
      </c>
      <c r="AA215" s="62" t="s">
        <v>1057</v>
      </c>
      <c r="AB215" s="61" t="s">
        <v>1057</v>
      </c>
      <c r="AC215" s="61" t="s">
        <v>1057</v>
      </c>
    </row>
    <row r="216" spans="1:29" ht="320.25" customHeight="1" x14ac:dyDescent="0.15">
      <c r="A216" s="59" t="s">
        <v>167</v>
      </c>
      <c r="B216" s="60" t="s">
        <v>1242</v>
      </c>
      <c r="C216" s="60" t="s">
        <v>1386</v>
      </c>
      <c r="D216" s="60" t="s">
        <v>1387</v>
      </c>
      <c r="E216" s="60" t="s">
        <v>60</v>
      </c>
      <c r="F216" s="60" t="s">
        <v>667</v>
      </c>
      <c r="G216" s="60" t="s">
        <v>1148</v>
      </c>
      <c r="H216" s="60" t="s">
        <v>13</v>
      </c>
      <c r="I216" s="61">
        <v>65000000000</v>
      </c>
      <c r="J216" s="60" t="s">
        <v>59</v>
      </c>
      <c r="K216" s="54">
        <v>600000</v>
      </c>
      <c r="L216" s="54">
        <v>600000</v>
      </c>
      <c r="M216" s="54">
        <v>0</v>
      </c>
      <c r="N216" s="54">
        <v>0</v>
      </c>
      <c r="O216" s="54">
        <v>0</v>
      </c>
      <c r="P216" s="60" t="s">
        <v>1150</v>
      </c>
      <c r="Q216" s="60" t="s">
        <v>1089</v>
      </c>
      <c r="R216" s="60" t="s">
        <v>1018</v>
      </c>
      <c r="S216" s="60" t="s">
        <v>1056</v>
      </c>
      <c r="T216" s="60" t="s">
        <v>1057</v>
      </c>
      <c r="U216" s="60" t="s">
        <v>1057</v>
      </c>
      <c r="V216" s="62" t="s">
        <v>1057</v>
      </c>
      <c r="W216" s="60" t="s">
        <v>1067</v>
      </c>
      <c r="X216" s="60" t="s">
        <v>1057</v>
      </c>
      <c r="Y216" s="62" t="s">
        <v>1057</v>
      </c>
      <c r="Z216" s="62" t="s">
        <v>1057</v>
      </c>
      <c r="AA216" s="62" t="s">
        <v>1057</v>
      </c>
      <c r="AB216" s="61" t="s">
        <v>1057</v>
      </c>
      <c r="AC216" s="61" t="s">
        <v>1057</v>
      </c>
    </row>
    <row r="217" spans="1:29" ht="237" customHeight="1" x14ac:dyDescent="0.15">
      <c r="A217" s="59" t="s">
        <v>169</v>
      </c>
      <c r="B217" s="60" t="s">
        <v>1360</v>
      </c>
      <c r="C217" s="60" t="s">
        <v>1361</v>
      </c>
      <c r="D217" s="60" t="s">
        <v>1388</v>
      </c>
      <c r="E217" s="60" t="s">
        <v>60</v>
      </c>
      <c r="F217" s="60" t="s">
        <v>667</v>
      </c>
      <c r="G217" s="60" t="s">
        <v>1148</v>
      </c>
      <c r="H217" s="60" t="s">
        <v>35</v>
      </c>
      <c r="I217" s="61">
        <v>65000000000</v>
      </c>
      <c r="J217" s="60" t="s">
        <v>59</v>
      </c>
      <c r="K217" s="54">
        <v>500000</v>
      </c>
      <c r="L217" s="54">
        <v>500000</v>
      </c>
      <c r="M217" s="54">
        <v>0</v>
      </c>
      <c r="N217" s="54">
        <v>0</v>
      </c>
      <c r="O217" s="54">
        <v>0</v>
      </c>
      <c r="P217" s="60" t="s">
        <v>1150</v>
      </c>
      <c r="Q217" s="60" t="s">
        <v>1089</v>
      </c>
      <c r="R217" s="60" t="s">
        <v>1018</v>
      </c>
      <c r="S217" s="60" t="s">
        <v>1056</v>
      </c>
      <c r="T217" s="60" t="s">
        <v>1057</v>
      </c>
      <c r="U217" s="60" t="s">
        <v>1057</v>
      </c>
      <c r="V217" s="62" t="s">
        <v>1057</v>
      </c>
      <c r="W217" s="60" t="s">
        <v>1067</v>
      </c>
      <c r="X217" s="60" t="s">
        <v>1057</v>
      </c>
      <c r="Y217" s="62" t="s">
        <v>1057</v>
      </c>
      <c r="Z217" s="62" t="s">
        <v>1057</v>
      </c>
      <c r="AA217" s="62" t="s">
        <v>1057</v>
      </c>
      <c r="AB217" s="61" t="s">
        <v>1057</v>
      </c>
      <c r="AC217" s="61" t="s">
        <v>1057</v>
      </c>
    </row>
    <row r="218" spans="1:29" ht="409.5" customHeight="1" x14ac:dyDescent="0.15">
      <c r="A218" s="59" t="s">
        <v>171</v>
      </c>
      <c r="B218" s="60" t="s">
        <v>1454</v>
      </c>
      <c r="C218" s="60" t="s">
        <v>1455</v>
      </c>
      <c r="D218" s="60" t="s">
        <v>1456</v>
      </c>
      <c r="E218" s="60" t="s">
        <v>60</v>
      </c>
      <c r="F218" s="60" t="s">
        <v>1457</v>
      </c>
      <c r="G218" s="60" t="s">
        <v>1458</v>
      </c>
      <c r="H218" s="60" t="s">
        <v>1459</v>
      </c>
      <c r="I218" s="61">
        <v>65000000000</v>
      </c>
      <c r="J218" s="60" t="s">
        <v>59</v>
      </c>
      <c r="K218" s="54">
        <v>1700002.82</v>
      </c>
      <c r="L218" s="54">
        <v>1700002.82</v>
      </c>
      <c r="M218" s="54">
        <v>0</v>
      </c>
      <c r="N218" s="54">
        <v>0</v>
      </c>
      <c r="O218" s="54">
        <v>0</v>
      </c>
      <c r="P218" s="60" t="s">
        <v>1150</v>
      </c>
      <c r="Q218" s="60" t="s">
        <v>1089</v>
      </c>
      <c r="R218" s="60" t="s">
        <v>1018</v>
      </c>
      <c r="S218" s="60" t="s">
        <v>1056</v>
      </c>
      <c r="T218" s="60" t="s">
        <v>1057</v>
      </c>
      <c r="U218" s="60" t="s">
        <v>1057</v>
      </c>
      <c r="V218" s="62" t="s">
        <v>1057</v>
      </c>
      <c r="W218" s="60" t="s">
        <v>1109</v>
      </c>
      <c r="X218" s="60" t="s">
        <v>1057</v>
      </c>
      <c r="Y218" s="62" t="s">
        <v>1057</v>
      </c>
      <c r="Z218" s="62" t="s">
        <v>1057</v>
      </c>
      <c r="AA218" s="62" t="s">
        <v>1057</v>
      </c>
      <c r="AB218" s="61" t="s">
        <v>1057</v>
      </c>
      <c r="AC218" s="61" t="s">
        <v>1057</v>
      </c>
    </row>
    <row r="219" spans="1:29" ht="238.5" customHeight="1" x14ac:dyDescent="0.15">
      <c r="A219" s="59" t="s">
        <v>173</v>
      </c>
      <c r="B219" s="60" t="s">
        <v>1422</v>
      </c>
      <c r="C219" s="60" t="s">
        <v>1423</v>
      </c>
      <c r="D219" s="60" t="s">
        <v>1460</v>
      </c>
      <c r="E219" s="60" t="s">
        <v>60</v>
      </c>
      <c r="F219" s="60" t="s">
        <v>746</v>
      </c>
      <c r="G219" s="60" t="s">
        <v>1090</v>
      </c>
      <c r="H219" s="60" t="s">
        <v>13</v>
      </c>
      <c r="I219" s="61">
        <v>65000000000</v>
      </c>
      <c r="J219" s="60" t="s">
        <v>59</v>
      </c>
      <c r="K219" s="54">
        <v>15000000.82</v>
      </c>
      <c r="L219" s="54">
        <v>15000000.82</v>
      </c>
      <c r="M219" s="54">
        <v>0</v>
      </c>
      <c r="N219" s="54">
        <v>0</v>
      </c>
      <c r="O219" s="54">
        <v>0</v>
      </c>
      <c r="P219" s="60" t="s">
        <v>1150</v>
      </c>
      <c r="Q219" s="60" t="s">
        <v>1089</v>
      </c>
      <c r="R219" s="60" t="s">
        <v>1032</v>
      </c>
      <c r="S219" s="60" t="s">
        <v>1056</v>
      </c>
      <c r="T219" s="60" t="s">
        <v>1057</v>
      </c>
      <c r="U219" s="60" t="s">
        <v>1057</v>
      </c>
      <c r="V219" s="62" t="s">
        <v>1057</v>
      </c>
      <c r="W219" s="60" t="s">
        <v>1057</v>
      </c>
      <c r="X219" s="60" t="s">
        <v>1057</v>
      </c>
      <c r="Y219" s="62" t="s">
        <v>1057</v>
      </c>
      <c r="Z219" s="62" t="s">
        <v>1057</v>
      </c>
      <c r="AA219" s="62" t="s">
        <v>1057</v>
      </c>
      <c r="AB219" s="61" t="s">
        <v>1057</v>
      </c>
      <c r="AC219" s="61" t="s">
        <v>1057</v>
      </c>
    </row>
    <row r="220" spans="1:29" ht="291" customHeight="1" x14ac:dyDescent="0.15">
      <c r="A220" s="59" t="s">
        <v>177</v>
      </c>
      <c r="B220" s="60" t="s">
        <v>1451</v>
      </c>
      <c r="C220" s="60" t="s">
        <v>1452</v>
      </c>
      <c r="D220" s="60" t="s">
        <v>1462</v>
      </c>
      <c r="E220" s="60" t="s">
        <v>60</v>
      </c>
      <c r="F220" s="60">
        <v>876</v>
      </c>
      <c r="G220" s="60" t="s">
        <v>1081</v>
      </c>
      <c r="H220" s="60">
        <v>1</v>
      </c>
      <c r="I220" s="61">
        <v>65000000000</v>
      </c>
      <c r="J220" s="60" t="s">
        <v>59</v>
      </c>
      <c r="K220" s="54">
        <v>2300000</v>
      </c>
      <c r="L220" s="54">
        <v>2300000</v>
      </c>
      <c r="M220" s="54">
        <v>0</v>
      </c>
      <c r="N220" s="54">
        <v>0</v>
      </c>
      <c r="O220" s="54">
        <v>0</v>
      </c>
      <c r="P220" s="60" t="s">
        <v>1150</v>
      </c>
      <c r="Q220" s="60" t="s">
        <v>1089</v>
      </c>
      <c r="R220" s="60" t="s">
        <v>1032</v>
      </c>
      <c r="S220" s="60" t="s">
        <v>1056</v>
      </c>
      <c r="T220" s="60" t="s">
        <v>1057</v>
      </c>
      <c r="U220" s="60" t="s">
        <v>1057</v>
      </c>
      <c r="V220" s="62" t="s">
        <v>1057</v>
      </c>
      <c r="W220" s="60" t="s">
        <v>1057</v>
      </c>
      <c r="X220" s="60" t="s">
        <v>1057</v>
      </c>
      <c r="Y220" s="62" t="s">
        <v>1057</v>
      </c>
      <c r="Z220" s="62" t="s">
        <v>1057</v>
      </c>
      <c r="AA220" s="62" t="s">
        <v>1057</v>
      </c>
      <c r="AB220" s="61" t="s">
        <v>1057</v>
      </c>
      <c r="AC220" s="61" t="s">
        <v>1057</v>
      </c>
    </row>
    <row r="221" spans="1:29" ht="291" customHeight="1" x14ac:dyDescent="0.15">
      <c r="A221" s="59" t="s">
        <v>179</v>
      </c>
      <c r="B221" s="60" t="s">
        <v>1490</v>
      </c>
      <c r="C221" s="60" t="s">
        <v>1491</v>
      </c>
      <c r="D221" s="60" t="s">
        <v>1492</v>
      </c>
      <c r="E221" s="60" t="s">
        <v>60</v>
      </c>
      <c r="F221" s="60" t="s">
        <v>746</v>
      </c>
      <c r="G221" s="60" t="s">
        <v>1090</v>
      </c>
      <c r="H221" s="60" t="s">
        <v>1182</v>
      </c>
      <c r="I221" s="61">
        <v>65000000000</v>
      </c>
      <c r="J221" s="60" t="s">
        <v>59</v>
      </c>
      <c r="K221" s="54">
        <v>300000</v>
      </c>
      <c r="L221" s="54">
        <v>300000</v>
      </c>
      <c r="M221" s="54">
        <v>0</v>
      </c>
      <c r="N221" s="54">
        <v>0</v>
      </c>
      <c r="O221" s="54">
        <v>0</v>
      </c>
      <c r="P221" s="60" t="s">
        <v>1150</v>
      </c>
      <c r="Q221" s="60" t="s">
        <v>1084</v>
      </c>
      <c r="R221" s="60" t="s">
        <v>1032</v>
      </c>
      <c r="S221" s="60" t="s">
        <v>1056</v>
      </c>
      <c r="T221" s="60" t="s">
        <v>1057</v>
      </c>
      <c r="U221" s="60" t="s">
        <v>1057</v>
      </c>
      <c r="V221" s="62" t="s">
        <v>1057</v>
      </c>
      <c r="W221" s="60" t="s">
        <v>1057</v>
      </c>
      <c r="X221" s="60" t="s">
        <v>1057</v>
      </c>
      <c r="Y221" s="62" t="s">
        <v>1057</v>
      </c>
      <c r="Z221" s="62" t="s">
        <v>1057</v>
      </c>
      <c r="AA221" s="62" t="s">
        <v>1057</v>
      </c>
      <c r="AB221" s="61" t="s">
        <v>1057</v>
      </c>
      <c r="AC221" s="61" t="s">
        <v>1057</v>
      </c>
    </row>
    <row r="222" spans="1:29" ht="291" customHeight="1" x14ac:dyDescent="0.15">
      <c r="A222" s="59" t="s">
        <v>181</v>
      </c>
      <c r="B222" s="60" t="s">
        <v>1490</v>
      </c>
      <c r="C222" s="60" t="s">
        <v>1493</v>
      </c>
      <c r="D222" s="60" t="s">
        <v>1494</v>
      </c>
      <c r="E222" s="60" t="s">
        <v>60</v>
      </c>
      <c r="F222" s="60" t="s">
        <v>746</v>
      </c>
      <c r="G222" s="60" t="s">
        <v>1090</v>
      </c>
      <c r="H222" s="60" t="s">
        <v>1182</v>
      </c>
      <c r="I222" s="61">
        <v>65000000000</v>
      </c>
      <c r="J222" s="60" t="s">
        <v>59</v>
      </c>
      <c r="K222" s="54">
        <v>300000</v>
      </c>
      <c r="L222" s="54">
        <v>300000</v>
      </c>
      <c r="M222" s="54">
        <v>0</v>
      </c>
      <c r="N222" s="54">
        <v>0</v>
      </c>
      <c r="O222" s="54">
        <v>0</v>
      </c>
      <c r="P222" s="60" t="s">
        <v>1150</v>
      </c>
      <c r="Q222" s="60" t="s">
        <v>1084</v>
      </c>
      <c r="R222" s="60" t="s">
        <v>1032</v>
      </c>
      <c r="S222" s="60" t="s">
        <v>1056</v>
      </c>
      <c r="T222" s="60" t="s">
        <v>1057</v>
      </c>
      <c r="U222" s="60" t="s">
        <v>1057</v>
      </c>
      <c r="V222" s="62" t="s">
        <v>1057</v>
      </c>
      <c r="W222" s="60" t="s">
        <v>1057</v>
      </c>
      <c r="X222" s="60" t="s">
        <v>1057</v>
      </c>
      <c r="Y222" s="62" t="s">
        <v>1057</v>
      </c>
      <c r="Z222" s="62" t="s">
        <v>1057</v>
      </c>
      <c r="AA222" s="62" t="s">
        <v>1057</v>
      </c>
      <c r="AB222" s="61" t="s">
        <v>1057</v>
      </c>
      <c r="AC222" s="61" t="s">
        <v>1057</v>
      </c>
    </row>
    <row r="223" spans="1:29" s="23" customFormat="1" ht="45.75" customHeight="1" x14ac:dyDescent="0.15">
      <c r="A223" s="40" t="s">
        <v>1507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2" t="s">
        <v>1513</v>
      </c>
      <c r="Q223" s="42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</row>
    <row r="224" spans="1:29" s="68" customFormat="1" ht="291" customHeight="1" x14ac:dyDescent="0.15">
      <c r="A224" s="59">
        <v>61</v>
      </c>
      <c r="B224" s="60" t="s">
        <v>1422</v>
      </c>
      <c r="C224" s="60" t="s">
        <v>1441</v>
      </c>
      <c r="D224" s="60" t="s">
        <v>1442</v>
      </c>
      <c r="E224" s="60" t="s">
        <v>60</v>
      </c>
      <c r="F224" s="60" t="s">
        <v>746</v>
      </c>
      <c r="G224" s="60" t="s">
        <v>1090</v>
      </c>
      <c r="H224" s="60">
        <v>1</v>
      </c>
      <c r="I224" s="61">
        <v>65000000000</v>
      </c>
      <c r="J224" s="60" t="s">
        <v>59</v>
      </c>
      <c r="K224" s="54">
        <v>6000000</v>
      </c>
      <c r="L224" s="54">
        <v>6000000</v>
      </c>
      <c r="M224" s="54">
        <v>0</v>
      </c>
      <c r="N224" s="54">
        <v>0</v>
      </c>
      <c r="O224" s="54">
        <v>0</v>
      </c>
      <c r="P224" s="60" t="s">
        <v>1084</v>
      </c>
      <c r="Q224" s="60" t="s">
        <v>1089</v>
      </c>
      <c r="R224" s="60" t="s">
        <v>1032</v>
      </c>
      <c r="S224" s="60" t="s">
        <v>1056</v>
      </c>
      <c r="T224" s="60" t="s">
        <v>1067</v>
      </c>
      <c r="U224" s="60" t="s">
        <v>1067</v>
      </c>
      <c r="V224" s="62" t="s">
        <v>1067</v>
      </c>
      <c r="W224" s="60" t="s">
        <v>1067</v>
      </c>
      <c r="X224" s="60" t="s">
        <v>1067</v>
      </c>
      <c r="Y224" s="62" t="s">
        <v>1067</v>
      </c>
      <c r="Z224" s="62" t="s">
        <v>1067</v>
      </c>
      <c r="AA224" s="62" t="s">
        <v>1067</v>
      </c>
      <c r="AB224" s="61" t="s">
        <v>1067</v>
      </c>
      <c r="AC224" s="61" t="s">
        <v>1067</v>
      </c>
    </row>
    <row r="225" spans="1:29" ht="291" customHeight="1" x14ac:dyDescent="0.15">
      <c r="A225" s="59" t="s">
        <v>1590</v>
      </c>
      <c r="B225" s="60" t="s">
        <v>1091</v>
      </c>
      <c r="C225" s="60" t="s">
        <v>1092</v>
      </c>
      <c r="D225" s="60" t="s">
        <v>1093</v>
      </c>
      <c r="E225" s="60" t="s">
        <v>60</v>
      </c>
      <c r="F225" s="60" t="s">
        <v>823</v>
      </c>
      <c r="G225" s="60" t="s">
        <v>824</v>
      </c>
      <c r="H225" s="60" t="s">
        <v>13</v>
      </c>
      <c r="I225" s="61" t="s">
        <v>1094</v>
      </c>
      <c r="J225" s="60" t="s">
        <v>59</v>
      </c>
      <c r="K225" s="54">
        <v>1441280</v>
      </c>
      <c r="L225" s="54">
        <v>1441280</v>
      </c>
      <c r="M225" s="54">
        <v>0</v>
      </c>
      <c r="N225" s="54">
        <v>0</v>
      </c>
      <c r="O225" s="54">
        <v>0</v>
      </c>
      <c r="P225" s="60" t="s">
        <v>1084</v>
      </c>
      <c r="Q225" s="60" t="s">
        <v>1095</v>
      </c>
      <c r="R225" s="60" t="s">
        <v>1044</v>
      </c>
      <c r="S225" s="60" t="s">
        <v>1057</v>
      </c>
      <c r="T225" s="60" t="s">
        <v>1057</v>
      </c>
      <c r="U225" s="60" t="s">
        <v>1057</v>
      </c>
      <c r="V225" s="62" t="s">
        <v>1057</v>
      </c>
      <c r="W225" s="60" t="s">
        <v>1057</v>
      </c>
      <c r="X225" s="60" t="s">
        <v>1057</v>
      </c>
      <c r="Y225" s="62" t="s">
        <v>1057</v>
      </c>
      <c r="Z225" s="62" t="s">
        <v>1057</v>
      </c>
      <c r="AA225" s="62" t="s">
        <v>1057</v>
      </c>
      <c r="AB225" s="61" t="s">
        <v>1057</v>
      </c>
      <c r="AC225" s="61" t="s">
        <v>1057</v>
      </c>
    </row>
    <row r="226" spans="1:29" ht="291" customHeight="1" x14ac:dyDescent="0.15">
      <c r="A226" s="59" t="s">
        <v>183</v>
      </c>
      <c r="B226" s="60" t="s">
        <v>1120</v>
      </c>
      <c r="C226" s="60" t="s">
        <v>1121</v>
      </c>
      <c r="D226" s="60" t="s">
        <v>1122</v>
      </c>
      <c r="E226" s="60" t="s">
        <v>60</v>
      </c>
      <c r="F226" s="60">
        <v>876</v>
      </c>
      <c r="G226" s="60" t="s">
        <v>1081</v>
      </c>
      <c r="H226" s="60">
        <v>1</v>
      </c>
      <c r="I226" s="61">
        <v>65000000000</v>
      </c>
      <c r="J226" s="60" t="s">
        <v>59</v>
      </c>
      <c r="K226" s="54">
        <v>6000000</v>
      </c>
      <c r="L226" s="54">
        <v>6000000</v>
      </c>
      <c r="M226" s="54">
        <v>3000000</v>
      </c>
      <c r="N226" s="54">
        <v>3000000</v>
      </c>
      <c r="O226" s="54">
        <v>0</v>
      </c>
      <c r="P226" s="60" t="s">
        <v>1123</v>
      </c>
      <c r="Q226" s="60" t="s">
        <v>1095</v>
      </c>
      <c r="R226" s="60" t="s">
        <v>1018</v>
      </c>
      <c r="S226" s="60" t="s">
        <v>1056</v>
      </c>
      <c r="T226" s="60" t="s">
        <v>1057</v>
      </c>
      <c r="U226" s="60" t="s">
        <v>1057</v>
      </c>
      <c r="V226" s="62" t="s">
        <v>1057</v>
      </c>
      <c r="W226" s="60" t="s">
        <v>1057</v>
      </c>
      <c r="X226" s="60" t="s">
        <v>1057</v>
      </c>
      <c r="Y226" s="62" t="s">
        <v>1057</v>
      </c>
      <c r="Z226" s="62" t="s">
        <v>1057</v>
      </c>
      <c r="AA226" s="62" t="s">
        <v>1057</v>
      </c>
      <c r="AB226" s="61" t="s">
        <v>1057</v>
      </c>
      <c r="AC226" s="61" t="s">
        <v>1057</v>
      </c>
    </row>
    <row r="227" spans="1:29" ht="291" customHeight="1" x14ac:dyDescent="0.15">
      <c r="A227" s="59" t="s">
        <v>185</v>
      </c>
      <c r="B227" s="60" t="s">
        <v>1142</v>
      </c>
      <c r="C227" s="60" t="s">
        <v>1145</v>
      </c>
      <c r="D227" s="60" t="s">
        <v>1146</v>
      </c>
      <c r="E227" s="60" t="s">
        <v>60</v>
      </c>
      <c r="F227" s="60" t="s">
        <v>13</v>
      </c>
      <c r="G227" s="60" t="s">
        <v>1147</v>
      </c>
      <c r="H227" s="60" t="s">
        <v>13</v>
      </c>
      <c r="I227" s="61">
        <v>65000000000</v>
      </c>
      <c r="J227" s="60" t="s">
        <v>59</v>
      </c>
      <c r="K227" s="54">
        <v>500000</v>
      </c>
      <c r="L227" s="54">
        <v>500000</v>
      </c>
      <c r="M227" s="54">
        <v>0</v>
      </c>
      <c r="N227" s="54">
        <v>0</v>
      </c>
      <c r="O227" s="54">
        <v>0</v>
      </c>
      <c r="P227" s="60" t="s">
        <v>1084</v>
      </c>
      <c r="Q227" s="60" t="s">
        <v>1144</v>
      </c>
      <c r="R227" s="60" t="s">
        <v>1032</v>
      </c>
      <c r="S227" s="60" t="s">
        <v>1056</v>
      </c>
      <c r="T227" s="60" t="s">
        <v>1057</v>
      </c>
      <c r="U227" s="60" t="s">
        <v>1057</v>
      </c>
      <c r="V227" s="62" t="s">
        <v>1057</v>
      </c>
      <c r="W227" s="60" t="s">
        <v>1057</v>
      </c>
      <c r="X227" s="60" t="s">
        <v>1057</v>
      </c>
      <c r="Y227" s="62" t="s">
        <v>1067</v>
      </c>
      <c r="Z227" s="62" t="s">
        <v>1067</v>
      </c>
      <c r="AA227" s="62" t="s">
        <v>1067</v>
      </c>
      <c r="AB227" s="61" t="s">
        <v>1067</v>
      </c>
      <c r="AC227" s="61" t="s">
        <v>1067</v>
      </c>
    </row>
    <row r="228" spans="1:29" ht="342.75" customHeight="1" x14ac:dyDescent="0.15">
      <c r="A228" s="59" t="s">
        <v>187</v>
      </c>
      <c r="B228" s="60" t="s">
        <v>1096</v>
      </c>
      <c r="C228" s="60" t="s">
        <v>1165</v>
      </c>
      <c r="D228" s="60" t="s">
        <v>1166</v>
      </c>
      <c r="E228" s="60" t="s">
        <v>60</v>
      </c>
      <c r="F228" s="60" t="s">
        <v>823</v>
      </c>
      <c r="G228" s="60" t="s">
        <v>1081</v>
      </c>
      <c r="H228" s="60" t="s">
        <v>49</v>
      </c>
      <c r="I228" s="61">
        <v>65000000000</v>
      </c>
      <c r="J228" s="60" t="s">
        <v>59</v>
      </c>
      <c r="K228" s="54">
        <v>1242000</v>
      </c>
      <c r="L228" s="54">
        <v>1242000</v>
      </c>
      <c r="M228" s="54">
        <v>0</v>
      </c>
      <c r="N228" s="54">
        <v>0</v>
      </c>
      <c r="O228" s="54">
        <v>0</v>
      </c>
      <c r="P228" s="60" t="s">
        <v>1084</v>
      </c>
      <c r="Q228" s="60" t="s">
        <v>1089</v>
      </c>
      <c r="R228" s="60" t="s">
        <v>1032</v>
      </c>
      <c r="S228" s="60" t="s">
        <v>1056</v>
      </c>
      <c r="T228" s="60" t="s">
        <v>1057</v>
      </c>
      <c r="U228" s="60" t="s">
        <v>1057</v>
      </c>
      <c r="V228" s="62" t="s">
        <v>1057</v>
      </c>
      <c r="W228" s="60" t="s">
        <v>1056</v>
      </c>
      <c r="X228" s="60" t="s">
        <v>1057</v>
      </c>
      <c r="Y228" s="62" t="s">
        <v>1057</v>
      </c>
      <c r="Z228" s="62" t="s">
        <v>1057</v>
      </c>
      <c r="AA228" s="62" t="s">
        <v>1057</v>
      </c>
      <c r="AB228" s="61" t="s">
        <v>1057</v>
      </c>
      <c r="AC228" s="61" t="s">
        <v>1057</v>
      </c>
    </row>
    <row r="229" spans="1:29" ht="198" customHeight="1" x14ac:dyDescent="0.15">
      <c r="A229" s="59" t="s">
        <v>189</v>
      </c>
      <c r="B229" s="60" t="s">
        <v>1160</v>
      </c>
      <c r="C229" s="60" t="s">
        <v>1167</v>
      </c>
      <c r="D229" s="60" t="s">
        <v>1168</v>
      </c>
      <c r="E229" s="60" t="s">
        <v>60</v>
      </c>
      <c r="F229" s="60" t="s">
        <v>823</v>
      </c>
      <c r="G229" s="60" t="s">
        <v>1081</v>
      </c>
      <c r="H229" s="60">
        <v>1</v>
      </c>
      <c r="I229" s="61">
        <v>65000000000</v>
      </c>
      <c r="J229" s="60" t="s">
        <v>59</v>
      </c>
      <c r="K229" s="54">
        <v>596544.06999999995</v>
      </c>
      <c r="L229" s="54">
        <v>596544.06999999995</v>
      </c>
      <c r="M229" s="54">
        <v>0</v>
      </c>
      <c r="N229" s="54">
        <v>0</v>
      </c>
      <c r="O229" s="54">
        <v>0</v>
      </c>
      <c r="P229" s="60" t="s">
        <v>1084</v>
      </c>
      <c r="Q229" s="60" t="s">
        <v>1089</v>
      </c>
      <c r="R229" s="60" t="s">
        <v>1032</v>
      </c>
      <c r="S229" s="60" t="s">
        <v>1056</v>
      </c>
      <c r="T229" s="60" t="s">
        <v>1057</v>
      </c>
      <c r="U229" s="60" t="s">
        <v>1057</v>
      </c>
      <c r="V229" s="62" t="s">
        <v>1057</v>
      </c>
      <c r="W229" s="60" t="s">
        <v>1057</v>
      </c>
      <c r="X229" s="60" t="s">
        <v>1057</v>
      </c>
      <c r="Y229" s="62" t="s">
        <v>1057</v>
      </c>
      <c r="Z229" s="62" t="s">
        <v>1057</v>
      </c>
      <c r="AA229" s="62" t="s">
        <v>1057</v>
      </c>
      <c r="AB229" s="61" t="s">
        <v>1057</v>
      </c>
      <c r="AC229" s="61" t="s">
        <v>1057</v>
      </c>
    </row>
    <row r="230" spans="1:29" ht="409.5" customHeight="1" x14ac:dyDescent="0.15">
      <c r="A230" s="59" t="s">
        <v>191</v>
      </c>
      <c r="B230" s="60" t="s">
        <v>1227</v>
      </c>
      <c r="C230" s="60" t="s">
        <v>1228</v>
      </c>
      <c r="D230" s="60" t="s">
        <v>1229</v>
      </c>
      <c r="E230" s="60" t="s">
        <v>60</v>
      </c>
      <c r="F230" s="60" t="s">
        <v>1506</v>
      </c>
      <c r="G230" s="60" t="s">
        <v>1230</v>
      </c>
      <c r="H230" s="60" t="s">
        <v>1231</v>
      </c>
      <c r="I230" s="61">
        <v>65000000000</v>
      </c>
      <c r="J230" s="60" t="s">
        <v>1232</v>
      </c>
      <c r="K230" s="54">
        <v>3498275.15</v>
      </c>
      <c r="L230" s="54">
        <v>3498275.15</v>
      </c>
      <c r="M230" s="54">
        <v>0</v>
      </c>
      <c r="N230" s="54">
        <v>0</v>
      </c>
      <c r="O230" s="54">
        <v>0</v>
      </c>
      <c r="P230" s="60" t="s">
        <v>1084</v>
      </c>
      <c r="Q230" s="60" t="s">
        <v>1224</v>
      </c>
      <c r="R230" s="60" t="s">
        <v>1032</v>
      </c>
      <c r="S230" s="60" t="s">
        <v>1056</v>
      </c>
      <c r="T230" s="60" t="s">
        <v>1057</v>
      </c>
      <c r="U230" s="60" t="s">
        <v>1057</v>
      </c>
      <c r="V230" s="62" t="s">
        <v>1057</v>
      </c>
      <c r="W230" s="60" t="s">
        <v>1056</v>
      </c>
      <c r="X230" s="60" t="s">
        <v>1057</v>
      </c>
      <c r="Y230" s="62" t="s">
        <v>1057</v>
      </c>
      <c r="Z230" s="62" t="s">
        <v>1057</v>
      </c>
      <c r="AA230" s="62" t="s">
        <v>1057</v>
      </c>
      <c r="AB230" s="61" t="s">
        <v>1057</v>
      </c>
      <c r="AC230" s="61" t="s">
        <v>1057</v>
      </c>
    </row>
    <row r="231" spans="1:29" ht="228" customHeight="1" x14ac:dyDescent="0.15">
      <c r="A231" s="59" t="s">
        <v>193</v>
      </c>
      <c r="B231" s="60" t="s">
        <v>1247</v>
      </c>
      <c r="C231" s="60" t="s">
        <v>1258</v>
      </c>
      <c r="D231" s="60" t="s">
        <v>1259</v>
      </c>
      <c r="E231" s="60" t="s">
        <v>60</v>
      </c>
      <c r="F231" s="60" t="s">
        <v>746</v>
      </c>
      <c r="G231" s="60" t="s">
        <v>1090</v>
      </c>
      <c r="H231" s="60" t="s">
        <v>13</v>
      </c>
      <c r="I231" s="61">
        <v>65000000000</v>
      </c>
      <c r="J231" s="60" t="s">
        <v>59</v>
      </c>
      <c r="K231" s="54">
        <v>7000000</v>
      </c>
      <c r="L231" s="54">
        <v>7000000</v>
      </c>
      <c r="M231" s="54">
        <v>0</v>
      </c>
      <c r="N231" s="54">
        <v>0</v>
      </c>
      <c r="O231" s="54">
        <v>0</v>
      </c>
      <c r="P231" s="60" t="s">
        <v>1084</v>
      </c>
      <c r="Q231" s="60" t="s">
        <v>1089</v>
      </c>
      <c r="R231" s="60" t="s">
        <v>1018</v>
      </c>
      <c r="S231" s="60" t="s">
        <v>1056</v>
      </c>
      <c r="T231" s="60" t="s">
        <v>1057</v>
      </c>
      <c r="U231" s="60" t="s">
        <v>1057</v>
      </c>
      <c r="V231" s="62" t="s">
        <v>1057</v>
      </c>
      <c r="W231" s="60" t="s">
        <v>1057</v>
      </c>
      <c r="X231" s="60" t="s">
        <v>1057</v>
      </c>
      <c r="Y231" s="62" t="s">
        <v>1057</v>
      </c>
      <c r="Z231" s="62" t="s">
        <v>1057</v>
      </c>
      <c r="AA231" s="62" t="s">
        <v>1057</v>
      </c>
      <c r="AB231" s="61" t="s">
        <v>1057</v>
      </c>
      <c r="AC231" s="61" t="s">
        <v>1057</v>
      </c>
    </row>
    <row r="232" spans="1:29" ht="288" customHeight="1" x14ac:dyDescent="0.15">
      <c r="A232" s="59" t="s">
        <v>195</v>
      </c>
      <c r="B232" s="60" t="s">
        <v>1250</v>
      </c>
      <c r="C232" s="60" t="s">
        <v>1260</v>
      </c>
      <c r="D232" s="60" t="s">
        <v>1261</v>
      </c>
      <c r="E232" s="60" t="s">
        <v>60</v>
      </c>
      <c r="F232" s="60" t="s">
        <v>746</v>
      </c>
      <c r="G232" s="60" t="s">
        <v>1090</v>
      </c>
      <c r="H232" s="60" t="s">
        <v>13</v>
      </c>
      <c r="I232" s="61">
        <v>65000000000</v>
      </c>
      <c r="J232" s="60" t="s">
        <v>59</v>
      </c>
      <c r="K232" s="54">
        <v>15000000</v>
      </c>
      <c r="L232" s="54">
        <v>15000000</v>
      </c>
      <c r="M232" s="54">
        <v>0</v>
      </c>
      <c r="N232" s="54">
        <v>0</v>
      </c>
      <c r="O232" s="54">
        <v>0</v>
      </c>
      <c r="P232" s="60" t="s">
        <v>1084</v>
      </c>
      <c r="Q232" s="60" t="s">
        <v>1089</v>
      </c>
      <c r="R232" s="60" t="s">
        <v>998</v>
      </c>
      <c r="S232" s="60" t="s">
        <v>1056</v>
      </c>
      <c r="T232" s="60" t="s">
        <v>1057</v>
      </c>
      <c r="U232" s="60" t="s">
        <v>1057</v>
      </c>
      <c r="V232" s="62" t="s">
        <v>1057</v>
      </c>
      <c r="W232" s="60" t="s">
        <v>1109</v>
      </c>
      <c r="X232" s="60" t="s">
        <v>1057</v>
      </c>
      <c r="Y232" s="62" t="s">
        <v>1057</v>
      </c>
      <c r="Z232" s="62" t="s">
        <v>1057</v>
      </c>
      <c r="AA232" s="62" t="s">
        <v>1057</v>
      </c>
      <c r="AB232" s="61" t="s">
        <v>1057</v>
      </c>
      <c r="AC232" s="61" t="s">
        <v>1057</v>
      </c>
    </row>
    <row r="233" spans="1:29" ht="288" customHeight="1" x14ac:dyDescent="0.15">
      <c r="A233" s="59" t="s">
        <v>197</v>
      </c>
      <c r="B233" s="60" t="s">
        <v>1250</v>
      </c>
      <c r="C233" s="60" t="s">
        <v>1260</v>
      </c>
      <c r="D233" s="60" t="s">
        <v>1262</v>
      </c>
      <c r="E233" s="60" t="s">
        <v>60</v>
      </c>
      <c r="F233" s="60" t="s">
        <v>746</v>
      </c>
      <c r="G233" s="60" t="s">
        <v>1090</v>
      </c>
      <c r="H233" s="60" t="s">
        <v>13</v>
      </c>
      <c r="I233" s="61">
        <v>65000000000</v>
      </c>
      <c r="J233" s="60" t="s">
        <v>59</v>
      </c>
      <c r="K233" s="54">
        <v>2400000</v>
      </c>
      <c r="L233" s="54">
        <v>2400000</v>
      </c>
      <c r="M233" s="54">
        <v>0</v>
      </c>
      <c r="N233" s="54">
        <v>0</v>
      </c>
      <c r="O233" s="54">
        <v>0</v>
      </c>
      <c r="P233" s="60" t="s">
        <v>1084</v>
      </c>
      <c r="Q233" s="60" t="s">
        <v>1089</v>
      </c>
      <c r="R233" s="60" t="s">
        <v>1018</v>
      </c>
      <c r="S233" s="60" t="s">
        <v>1056</v>
      </c>
      <c r="T233" s="60" t="s">
        <v>1057</v>
      </c>
      <c r="U233" s="60" t="s">
        <v>1057</v>
      </c>
      <c r="V233" s="62" t="s">
        <v>1057</v>
      </c>
      <c r="W233" s="60" t="s">
        <v>1056</v>
      </c>
      <c r="X233" s="60" t="s">
        <v>1057</v>
      </c>
      <c r="Y233" s="62" t="s">
        <v>1057</v>
      </c>
      <c r="Z233" s="62" t="s">
        <v>1057</v>
      </c>
      <c r="AA233" s="62" t="s">
        <v>1057</v>
      </c>
      <c r="AB233" s="61" t="s">
        <v>1057</v>
      </c>
      <c r="AC233" s="61" t="s">
        <v>1057</v>
      </c>
    </row>
    <row r="234" spans="1:29" ht="199.5" customHeight="1" x14ac:dyDescent="0.15">
      <c r="A234" s="59" t="s">
        <v>199</v>
      </c>
      <c r="B234" s="60" t="s">
        <v>1247</v>
      </c>
      <c r="C234" s="60" t="s">
        <v>1258</v>
      </c>
      <c r="D234" s="60" t="s">
        <v>1263</v>
      </c>
      <c r="E234" s="60" t="s">
        <v>60</v>
      </c>
      <c r="F234" s="60" t="s">
        <v>746</v>
      </c>
      <c r="G234" s="60" t="s">
        <v>1090</v>
      </c>
      <c r="H234" s="60" t="s">
        <v>13</v>
      </c>
      <c r="I234" s="61">
        <v>65000000000</v>
      </c>
      <c r="J234" s="60" t="s">
        <v>59</v>
      </c>
      <c r="K234" s="54">
        <v>1500000</v>
      </c>
      <c r="L234" s="54">
        <v>1500000</v>
      </c>
      <c r="M234" s="54">
        <v>0</v>
      </c>
      <c r="N234" s="54">
        <v>0</v>
      </c>
      <c r="O234" s="54">
        <v>0</v>
      </c>
      <c r="P234" s="60" t="s">
        <v>1084</v>
      </c>
      <c r="Q234" s="60" t="s">
        <v>1089</v>
      </c>
      <c r="R234" s="60" t="s">
        <v>1018</v>
      </c>
      <c r="S234" s="60" t="s">
        <v>1056</v>
      </c>
      <c r="T234" s="60" t="s">
        <v>1057</v>
      </c>
      <c r="U234" s="60" t="s">
        <v>1057</v>
      </c>
      <c r="V234" s="62" t="s">
        <v>1057</v>
      </c>
      <c r="W234" s="60" t="s">
        <v>1056</v>
      </c>
      <c r="X234" s="60" t="s">
        <v>1057</v>
      </c>
      <c r="Y234" s="62" t="s">
        <v>1057</v>
      </c>
      <c r="Z234" s="62" t="s">
        <v>1057</v>
      </c>
      <c r="AA234" s="62" t="s">
        <v>1057</v>
      </c>
      <c r="AB234" s="61" t="s">
        <v>1057</v>
      </c>
      <c r="AC234" s="61" t="s">
        <v>1057</v>
      </c>
    </row>
    <row r="235" spans="1:29" ht="215.25" customHeight="1" x14ac:dyDescent="0.15">
      <c r="A235" s="59" t="s">
        <v>201</v>
      </c>
      <c r="B235" s="60" t="s">
        <v>1250</v>
      </c>
      <c r="C235" s="60" t="s">
        <v>1260</v>
      </c>
      <c r="D235" s="60" t="s">
        <v>1264</v>
      </c>
      <c r="E235" s="60" t="s">
        <v>60</v>
      </c>
      <c r="F235" s="60" t="s">
        <v>746</v>
      </c>
      <c r="G235" s="60" t="s">
        <v>1090</v>
      </c>
      <c r="H235" s="60" t="s">
        <v>13</v>
      </c>
      <c r="I235" s="61">
        <v>65000000000</v>
      </c>
      <c r="J235" s="60" t="s">
        <v>59</v>
      </c>
      <c r="K235" s="54">
        <v>11200000</v>
      </c>
      <c r="L235" s="54">
        <v>11200000</v>
      </c>
      <c r="M235" s="54">
        <v>0</v>
      </c>
      <c r="N235" s="54">
        <v>0</v>
      </c>
      <c r="O235" s="54">
        <v>0</v>
      </c>
      <c r="P235" s="60" t="s">
        <v>1084</v>
      </c>
      <c r="Q235" s="60" t="s">
        <v>1089</v>
      </c>
      <c r="R235" s="60" t="s">
        <v>998</v>
      </c>
      <c r="S235" s="60" t="s">
        <v>1056</v>
      </c>
      <c r="T235" s="60" t="s">
        <v>1057</v>
      </c>
      <c r="U235" s="60" t="s">
        <v>1057</v>
      </c>
      <c r="V235" s="62" t="s">
        <v>1057</v>
      </c>
      <c r="W235" s="60" t="s">
        <v>1109</v>
      </c>
      <c r="X235" s="60" t="s">
        <v>1057</v>
      </c>
      <c r="Y235" s="62" t="s">
        <v>1057</v>
      </c>
      <c r="Z235" s="62" t="s">
        <v>1057</v>
      </c>
      <c r="AA235" s="62" t="s">
        <v>1057</v>
      </c>
      <c r="AB235" s="61" t="s">
        <v>1057</v>
      </c>
      <c r="AC235" s="61" t="s">
        <v>1057</v>
      </c>
    </row>
    <row r="236" spans="1:29" ht="165.75" customHeight="1" x14ac:dyDescent="0.15">
      <c r="A236" s="59" t="s">
        <v>203</v>
      </c>
      <c r="B236" s="60" t="s">
        <v>1283</v>
      </c>
      <c r="C236" s="60" t="s">
        <v>1284</v>
      </c>
      <c r="D236" s="60" t="s">
        <v>1290</v>
      </c>
      <c r="E236" s="60" t="s">
        <v>1152</v>
      </c>
      <c r="F236" s="60" t="s">
        <v>1285</v>
      </c>
      <c r="G236" s="60" t="s">
        <v>1286</v>
      </c>
      <c r="H236" s="60" t="s">
        <v>1287</v>
      </c>
      <c r="I236" s="61" t="s">
        <v>1094</v>
      </c>
      <c r="J236" s="60" t="s">
        <v>59</v>
      </c>
      <c r="K236" s="54" t="s">
        <v>1288</v>
      </c>
      <c r="L236" s="54" t="s">
        <v>1288</v>
      </c>
      <c r="M236" s="54" t="s">
        <v>1281</v>
      </c>
      <c r="N236" s="54" t="s">
        <v>1281</v>
      </c>
      <c r="O236" s="54" t="s">
        <v>1281</v>
      </c>
      <c r="P236" s="60" t="s">
        <v>1123</v>
      </c>
      <c r="Q236" s="60" t="s">
        <v>1289</v>
      </c>
      <c r="R236" s="60" t="s">
        <v>1018</v>
      </c>
      <c r="S236" s="60" t="s">
        <v>1109</v>
      </c>
      <c r="T236" s="60" t="s">
        <v>1067</v>
      </c>
      <c r="U236" s="60" t="s">
        <v>1067</v>
      </c>
      <c r="V236" s="62" t="s">
        <v>1067</v>
      </c>
      <c r="W236" s="60" t="s">
        <v>1067</v>
      </c>
      <c r="X236" s="60" t="s">
        <v>1067</v>
      </c>
      <c r="Y236" s="62" t="s">
        <v>1067</v>
      </c>
      <c r="Z236" s="62" t="s">
        <v>1067</v>
      </c>
      <c r="AA236" s="62" t="s">
        <v>1067</v>
      </c>
      <c r="AB236" s="61" t="s">
        <v>1067</v>
      </c>
      <c r="AC236" s="61" t="s">
        <v>1057</v>
      </c>
    </row>
    <row r="237" spans="1:29" ht="272.25" customHeight="1" x14ac:dyDescent="0.15">
      <c r="A237" s="59" t="s">
        <v>205</v>
      </c>
      <c r="B237" s="60" t="s">
        <v>1315</v>
      </c>
      <c r="C237" s="60" t="s">
        <v>1316</v>
      </c>
      <c r="D237" s="60" t="s">
        <v>1322</v>
      </c>
      <c r="E237" s="60" t="s">
        <v>60</v>
      </c>
      <c r="F237" s="60" t="s">
        <v>823</v>
      </c>
      <c r="G237" s="60" t="s">
        <v>1081</v>
      </c>
      <c r="H237" s="60" t="s">
        <v>13</v>
      </c>
      <c r="I237" s="61">
        <v>65000000000</v>
      </c>
      <c r="J237" s="60" t="s">
        <v>59</v>
      </c>
      <c r="K237" s="54">
        <v>4750000</v>
      </c>
      <c r="L237" s="54">
        <v>4750000</v>
      </c>
      <c r="M237" s="54">
        <v>0</v>
      </c>
      <c r="N237" s="54">
        <v>0</v>
      </c>
      <c r="O237" s="54">
        <v>0</v>
      </c>
      <c r="P237" s="60" t="s">
        <v>1084</v>
      </c>
      <c r="Q237" s="60" t="s">
        <v>1086</v>
      </c>
      <c r="R237" s="60" t="s">
        <v>1018</v>
      </c>
      <c r="S237" s="60" t="s">
        <v>1056</v>
      </c>
      <c r="T237" s="60" t="s">
        <v>1057</v>
      </c>
      <c r="U237" s="60" t="s">
        <v>1057</v>
      </c>
      <c r="V237" s="62" t="s">
        <v>1057</v>
      </c>
      <c r="W237" s="60" t="s">
        <v>1056</v>
      </c>
      <c r="X237" s="60" t="s">
        <v>1057</v>
      </c>
      <c r="Y237" s="62" t="s">
        <v>1057</v>
      </c>
      <c r="Z237" s="62" t="s">
        <v>1057</v>
      </c>
      <c r="AA237" s="62" t="s">
        <v>1057</v>
      </c>
      <c r="AB237" s="61" t="s">
        <v>1057</v>
      </c>
      <c r="AC237" s="61" t="s">
        <v>1057</v>
      </c>
    </row>
    <row r="238" spans="1:29" ht="285.75" customHeight="1" x14ac:dyDescent="0.15">
      <c r="A238" s="59" t="s">
        <v>207</v>
      </c>
      <c r="B238" s="60" t="s">
        <v>1309</v>
      </c>
      <c r="C238" s="60" t="s">
        <v>1310</v>
      </c>
      <c r="D238" s="60" t="s">
        <v>1311</v>
      </c>
      <c r="E238" s="60" t="s">
        <v>60</v>
      </c>
      <c r="F238" s="60" t="s">
        <v>1312</v>
      </c>
      <c r="G238" s="60" t="s">
        <v>1313</v>
      </c>
      <c r="H238" s="60" t="s">
        <v>1314</v>
      </c>
      <c r="I238" s="61">
        <v>65000000000</v>
      </c>
      <c r="J238" s="60" t="s">
        <v>59</v>
      </c>
      <c r="K238" s="54">
        <v>3500000</v>
      </c>
      <c r="L238" s="54">
        <v>3500000</v>
      </c>
      <c r="M238" s="54">
        <v>0</v>
      </c>
      <c r="N238" s="54">
        <v>0</v>
      </c>
      <c r="O238" s="54">
        <v>0</v>
      </c>
      <c r="P238" s="60" t="s">
        <v>1084</v>
      </c>
      <c r="Q238" s="60" t="s">
        <v>1086</v>
      </c>
      <c r="R238" s="60" t="s">
        <v>1018</v>
      </c>
      <c r="S238" s="60" t="s">
        <v>1056</v>
      </c>
      <c r="T238" s="60" t="s">
        <v>1057</v>
      </c>
      <c r="U238" s="60" t="s">
        <v>1057</v>
      </c>
      <c r="V238" s="62" t="s">
        <v>1057</v>
      </c>
      <c r="W238" s="60" t="s">
        <v>1056</v>
      </c>
      <c r="X238" s="60" t="s">
        <v>1057</v>
      </c>
      <c r="Y238" s="62" t="s">
        <v>1057</v>
      </c>
      <c r="Z238" s="62" t="s">
        <v>1057</v>
      </c>
      <c r="AA238" s="62" t="s">
        <v>1057</v>
      </c>
      <c r="AB238" s="61" t="s">
        <v>1057</v>
      </c>
      <c r="AC238" s="61" t="s">
        <v>1057</v>
      </c>
    </row>
    <row r="239" spans="1:29" ht="290.25" customHeight="1" x14ac:dyDescent="0.15">
      <c r="A239" s="59" t="s">
        <v>209</v>
      </c>
      <c r="B239" s="60" t="s">
        <v>1342</v>
      </c>
      <c r="C239" s="60" t="s">
        <v>1343</v>
      </c>
      <c r="D239" s="60" t="s">
        <v>1347</v>
      </c>
      <c r="E239" s="60" t="s">
        <v>60</v>
      </c>
      <c r="F239" s="60" t="s">
        <v>1345</v>
      </c>
      <c r="G239" s="60" t="s">
        <v>1346</v>
      </c>
      <c r="H239" s="60" t="s">
        <v>1185</v>
      </c>
      <c r="I239" s="61">
        <v>46000000000</v>
      </c>
      <c r="J239" s="60" t="s">
        <v>1188</v>
      </c>
      <c r="K239" s="54">
        <v>2800000</v>
      </c>
      <c r="L239" s="54">
        <v>2800000</v>
      </c>
      <c r="M239" s="54">
        <v>0</v>
      </c>
      <c r="N239" s="54">
        <v>0</v>
      </c>
      <c r="O239" s="54">
        <v>0</v>
      </c>
      <c r="P239" s="60" t="s">
        <v>1084</v>
      </c>
      <c r="Q239" s="60" t="s">
        <v>1085</v>
      </c>
      <c r="R239" s="60" t="s">
        <v>1018</v>
      </c>
      <c r="S239" s="60" t="s">
        <v>1056</v>
      </c>
      <c r="T239" s="60" t="s">
        <v>1057</v>
      </c>
      <c r="U239" s="60" t="s">
        <v>1057</v>
      </c>
      <c r="V239" s="62" t="s">
        <v>1057</v>
      </c>
      <c r="W239" s="60" t="s">
        <v>1056</v>
      </c>
      <c r="X239" s="60" t="s">
        <v>1057</v>
      </c>
      <c r="Y239" s="62" t="s">
        <v>1057</v>
      </c>
      <c r="Z239" s="62" t="s">
        <v>1057</v>
      </c>
      <c r="AA239" s="62" t="s">
        <v>1057</v>
      </c>
      <c r="AB239" s="61" t="s">
        <v>1057</v>
      </c>
      <c r="AC239" s="61" t="s">
        <v>1057</v>
      </c>
    </row>
    <row r="240" spans="1:29" ht="318" customHeight="1" x14ac:dyDescent="0.15">
      <c r="A240" s="59" t="s">
        <v>211</v>
      </c>
      <c r="B240" s="60" t="s">
        <v>1096</v>
      </c>
      <c r="C240" s="60" t="s">
        <v>1369</v>
      </c>
      <c r="D240" s="60" t="s">
        <v>1389</v>
      </c>
      <c r="E240" s="60" t="s">
        <v>60</v>
      </c>
      <c r="F240" s="60" t="s">
        <v>667</v>
      </c>
      <c r="G240" s="60" t="s">
        <v>1148</v>
      </c>
      <c r="H240" s="60" t="s">
        <v>13</v>
      </c>
      <c r="I240" s="61">
        <v>65000000000</v>
      </c>
      <c r="J240" s="60" t="s">
        <v>59</v>
      </c>
      <c r="K240" s="54">
        <v>4500000</v>
      </c>
      <c r="L240" s="54">
        <v>4500000</v>
      </c>
      <c r="M240" s="54">
        <v>0</v>
      </c>
      <c r="N240" s="54">
        <v>0</v>
      </c>
      <c r="O240" s="54">
        <v>0</v>
      </c>
      <c r="P240" s="60" t="s">
        <v>1084</v>
      </c>
      <c r="Q240" s="60" t="s">
        <v>1086</v>
      </c>
      <c r="R240" s="60" t="s">
        <v>1018</v>
      </c>
      <c r="S240" s="60" t="s">
        <v>1056</v>
      </c>
      <c r="T240" s="60" t="s">
        <v>1057</v>
      </c>
      <c r="U240" s="60" t="s">
        <v>1057</v>
      </c>
      <c r="V240" s="62" t="s">
        <v>1057</v>
      </c>
      <c r="W240" s="60" t="s">
        <v>1056</v>
      </c>
      <c r="X240" s="60" t="s">
        <v>1057</v>
      </c>
      <c r="Y240" s="62" t="s">
        <v>1057</v>
      </c>
      <c r="Z240" s="62" t="s">
        <v>1057</v>
      </c>
      <c r="AA240" s="62" t="s">
        <v>1057</v>
      </c>
      <c r="AB240" s="61" t="s">
        <v>1057</v>
      </c>
      <c r="AC240" s="61" t="s">
        <v>1057</v>
      </c>
    </row>
    <row r="241" spans="1:29" ht="333" customHeight="1" x14ac:dyDescent="0.15">
      <c r="A241" s="59" t="s">
        <v>213</v>
      </c>
      <c r="B241" s="60" t="s">
        <v>1234</v>
      </c>
      <c r="C241" s="60" t="s">
        <v>1402</v>
      </c>
      <c r="D241" s="60" t="s">
        <v>1403</v>
      </c>
      <c r="E241" s="60" t="s">
        <v>60</v>
      </c>
      <c r="F241" s="60">
        <v>796</v>
      </c>
      <c r="G241" s="60" t="s">
        <v>1090</v>
      </c>
      <c r="H241" s="60">
        <v>70</v>
      </c>
      <c r="I241" s="61">
        <v>65000000000</v>
      </c>
      <c r="J241" s="60" t="s">
        <v>59</v>
      </c>
      <c r="K241" s="54">
        <v>300000</v>
      </c>
      <c r="L241" s="54">
        <v>300000</v>
      </c>
      <c r="M241" s="54">
        <v>0</v>
      </c>
      <c r="N241" s="54">
        <v>0</v>
      </c>
      <c r="O241" s="54">
        <v>0</v>
      </c>
      <c r="P241" s="60" t="s">
        <v>1084</v>
      </c>
      <c r="Q241" s="60" t="s">
        <v>1089</v>
      </c>
      <c r="R241" s="60" t="s">
        <v>1032</v>
      </c>
      <c r="S241" s="60" t="s">
        <v>1056</v>
      </c>
      <c r="T241" s="60" t="s">
        <v>1057</v>
      </c>
      <c r="U241" s="60" t="s">
        <v>1057</v>
      </c>
      <c r="V241" s="62" t="s">
        <v>1057</v>
      </c>
      <c r="W241" s="60" t="s">
        <v>1109</v>
      </c>
      <c r="X241" s="60" t="s">
        <v>1057</v>
      </c>
      <c r="Y241" s="62" t="s">
        <v>1057</v>
      </c>
      <c r="Z241" s="62" t="s">
        <v>1057</v>
      </c>
      <c r="AA241" s="62" t="s">
        <v>1057</v>
      </c>
      <c r="AB241" s="61" t="s">
        <v>1057</v>
      </c>
      <c r="AC241" s="61" t="s">
        <v>1057</v>
      </c>
    </row>
    <row r="242" spans="1:29" ht="311.25" customHeight="1" x14ac:dyDescent="0.15">
      <c r="A242" s="59" t="s">
        <v>1591</v>
      </c>
      <c r="B242" s="60" t="s">
        <v>1306</v>
      </c>
      <c r="C242" s="60" t="s">
        <v>1394</v>
      </c>
      <c r="D242" s="60" t="s">
        <v>1404</v>
      </c>
      <c r="E242" s="60" t="s">
        <v>60</v>
      </c>
      <c r="F242" s="60" t="s">
        <v>1103</v>
      </c>
      <c r="G242" s="60" t="s">
        <v>1103</v>
      </c>
      <c r="H242" s="60" t="s">
        <v>1103</v>
      </c>
      <c r="I242" s="61">
        <v>65000000000</v>
      </c>
      <c r="J242" s="60" t="s">
        <v>59</v>
      </c>
      <c r="K242" s="54">
        <v>1000000</v>
      </c>
      <c r="L242" s="54">
        <v>1000000</v>
      </c>
      <c r="M242" s="54">
        <v>0</v>
      </c>
      <c r="N242" s="54">
        <v>0</v>
      </c>
      <c r="O242" s="54">
        <v>0</v>
      </c>
      <c r="P242" s="60" t="s">
        <v>1084</v>
      </c>
      <c r="Q242" s="60" t="s">
        <v>1089</v>
      </c>
      <c r="R242" s="60" t="s">
        <v>1032</v>
      </c>
      <c r="S242" s="60" t="s">
        <v>1056</v>
      </c>
      <c r="T242" s="60" t="s">
        <v>1057</v>
      </c>
      <c r="U242" s="60" t="s">
        <v>1057</v>
      </c>
      <c r="V242" s="62" t="s">
        <v>1057</v>
      </c>
      <c r="W242" s="60" t="s">
        <v>1057</v>
      </c>
      <c r="X242" s="60" t="s">
        <v>1057</v>
      </c>
      <c r="Y242" s="62" t="s">
        <v>1057</v>
      </c>
      <c r="Z242" s="62" t="s">
        <v>1057</v>
      </c>
      <c r="AA242" s="62" t="s">
        <v>1057</v>
      </c>
      <c r="AB242" s="61" t="s">
        <v>1057</v>
      </c>
      <c r="AC242" s="61" t="s">
        <v>1057</v>
      </c>
    </row>
    <row r="243" spans="1:29" ht="309" customHeight="1" x14ac:dyDescent="0.15">
      <c r="A243" s="59" t="s">
        <v>215</v>
      </c>
      <c r="B243" s="60" t="s">
        <v>1463</v>
      </c>
      <c r="C243" s="60" t="s">
        <v>1464</v>
      </c>
      <c r="D243" s="60" t="s">
        <v>1465</v>
      </c>
      <c r="E243" s="60" t="s">
        <v>60</v>
      </c>
      <c r="F243" s="60" t="s">
        <v>1438</v>
      </c>
      <c r="G243" s="60" t="s">
        <v>1466</v>
      </c>
      <c r="H243" s="60" t="s">
        <v>1467</v>
      </c>
      <c r="I243" s="61">
        <v>65000000000</v>
      </c>
      <c r="J243" s="60" t="s">
        <v>59</v>
      </c>
      <c r="K243" s="54">
        <v>500002.82</v>
      </c>
      <c r="L243" s="54">
        <v>500002.82</v>
      </c>
      <c r="M243" s="54">
        <v>0</v>
      </c>
      <c r="N243" s="54">
        <v>0</v>
      </c>
      <c r="O243" s="54">
        <v>0</v>
      </c>
      <c r="P243" s="60" t="s">
        <v>1084</v>
      </c>
      <c r="Q243" s="60" t="s">
        <v>1089</v>
      </c>
      <c r="R243" s="60" t="s">
        <v>1018</v>
      </c>
      <c r="S243" s="60" t="s">
        <v>1056</v>
      </c>
      <c r="T243" s="60" t="s">
        <v>1057</v>
      </c>
      <c r="U243" s="60" t="s">
        <v>1057</v>
      </c>
      <c r="V243" s="62" t="s">
        <v>1057</v>
      </c>
      <c r="W243" s="60" t="s">
        <v>1109</v>
      </c>
      <c r="X243" s="60" t="s">
        <v>1057</v>
      </c>
      <c r="Y243" s="62" t="s">
        <v>1057</v>
      </c>
      <c r="Z243" s="62" t="s">
        <v>1057</v>
      </c>
      <c r="AA243" s="62" t="s">
        <v>1057</v>
      </c>
      <c r="AB243" s="61" t="s">
        <v>1057</v>
      </c>
      <c r="AC243" s="61" t="s">
        <v>1057</v>
      </c>
    </row>
    <row r="244" spans="1:29" ht="289.5" customHeight="1" x14ac:dyDescent="0.15">
      <c r="A244" s="59" t="s">
        <v>217</v>
      </c>
      <c r="B244" s="60" t="s">
        <v>1422</v>
      </c>
      <c r="C244" s="60" t="s">
        <v>1423</v>
      </c>
      <c r="D244" s="60" t="s">
        <v>1468</v>
      </c>
      <c r="E244" s="60" t="s">
        <v>60</v>
      </c>
      <c r="F244" s="60" t="s">
        <v>746</v>
      </c>
      <c r="G244" s="60" t="s">
        <v>1090</v>
      </c>
      <c r="H244" s="60" t="s">
        <v>13</v>
      </c>
      <c r="I244" s="61">
        <v>65000000000</v>
      </c>
      <c r="J244" s="60" t="s">
        <v>59</v>
      </c>
      <c r="K244" s="54">
        <v>19000000.82</v>
      </c>
      <c r="L244" s="54">
        <v>19000000.82</v>
      </c>
      <c r="M244" s="54">
        <v>0</v>
      </c>
      <c r="N244" s="54">
        <v>0</v>
      </c>
      <c r="O244" s="54">
        <v>0</v>
      </c>
      <c r="P244" s="60" t="s">
        <v>1084</v>
      </c>
      <c r="Q244" s="60" t="s">
        <v>1089</v>
      </c>
      <c r="R244" s="60" t="s">
        <v>1032</v>
      </c>
      <c r="S244" s="60" t="s">
        <v>1056</v>
      </c>
      <c r="T244" s="60" t="s">
        <v>1057</v>
      </c>
      <c r="U244" s="60" t="s">
        <v>1057</v>
      </c>
      <c r="V244" s="62" t="s">
        <v>1057</v>
      </c>
      <c r="W244" s="60" t="s">
        <v>1057</v>
      </c>
      <c r="X244" s="60" t="s">
        <v>1057</v>
      </c>
      <c r="Y244" s="62" t="s">
        <v>1057</v>
      </c>
      <c r="Z244" s="62" t="s">
        <v>1057</v>
      </c>
      <c r="AA244" s="62" t="s">
        <v>1057</v>
      </c>
      <c r="AB244" s="61" t="s">
        <v>1057</v>
      </c>
      <c r="AC244" s="61" t="s">
        <v>1057</v>
      </c>
    </row>
    <row r="245" spans="1:29" ht="245.25" customHeight="1" x14ac:dyDescent="0.15">
      <c r="A245" s="63" t="s">
        <v>219</v>
      </c>
      <c r="B245" s="60" t="s">
        <v>1490</v>
      </c>
      <c r="C245" s="60" t="s">
        <v>1491</v>
      </c>
      <c r="D245" s="60" t="s">
        <v>1492</v>
      </c>
      <c r="E245" s="60" t="s">
        <v>60</v>
      </c>
      <c r="F245" s="60" t="s">
        <v>746</v>
      </c>
      <c r="G245" s="60" t="s">
        <v>1090</v>
      </c>
      <c r="H245" s="60" t="s">
        <v>1182</v>
      </c>
      <c r="I245" s="61">
        <v>65000000000</v>
      </c>
      <c r="J245" s="60" t="s">
        <v>59</v>
      </c>
      <c r="K245" s="54">
        <v>300000</v>
      </c>
      <c r="L245" s="54">
        <v>300000</v>
      </c>
      <c r="M245" s="54">
        <v>0</v>
      </c>
      <c r="N245" s="54">
        <v>0</v>
      </c>
      <c r="O245" s="54">
        <v>0</v>
      </c>
      <c r="P245" s="60" t="s">
        <v>1084</v>
      </c>
      <c r="Q245" s="60" t="s">
        <v>1144</v>
      </c>
      <c r="R245" s="60" t="s">
        <v>1032</v>
      </c>
      <c r="S245" s="60" t="s">
        <v>1056</v>
      </c>
      <c r="T245" s="60" t="s">
        <v>1057</v>
      </c>
      <c r="U245" s="60" t="s">
        <v>1057</v>
      </c>
      <c r="V245" s="62" t="s">
        <v>1057</v>
      </c>
      <c r="W245" s="60" t="s">
        <v>1057</v>
      </c>
      <c r="X245" s="60" t="s">
        <v>1057</v>
      </c>
      <c r="Y245" s="62" t="s">
        <v>1057</v>
      </c>
      <c r="Z245" s="62" t="s">
        <v>1057</v>
      </c>
      <c r="AA245" s="62" t="s">
        <v>1057</v>
      </c>
      <c r="AB245" s="61" t="s">
        <v>1057</v>
      </c>
      <c r="AC245" s="61" t="s">
        <v>1057</v>
      </c>
    </row>
    <row r="246" spans="1:29" ht="231" customHeight="1" x14ac:dyDescent="0.15">
      <c r="A246" s="63" t="s">
        <v>221</v>
      </c>
      <c r="B246" s="60" t="s">
        <v>1490</v>
      </c>
      <c r="C246" s="60" t="s">
        <v>1493</v>
      </c>
      <c r="D246" s="60" t="s">
        <v>1494</v>
      </c>
      <c r="E246" s="60" t="s">
        <v>60</v>
      </c>
      <c r="F246" s="60" t="s">
        <v>746</v>
      </c>
      <c r="G246" s="60" t="s">
        <v>1090</v>
      </c>
      <c r="H246" s="60" t="s">
        <v>1182</v>
      </c>
      <c r="I246" s="61">
        <v>65000000000</v>
      </c>
      <c r="J246" s="60" t="s">
        <v>59</v>
      </c>
      <c r="K246" s="54">
        <v>300000</v>
      </c>
      <c r="L246" s="54">
        <v>300000</v>
      </c>
      <c r="M246" s="54">
        <v>0</v>
      </c>
      <c r="N246" s="54">
        <v>0</v>
      </c>
      <c r="O246" s="54">
        <v>0</v>
      </c>
      <c r="P246" s="60" t="s">
        <v>1084</v>
      </c>
      <c r="Q246" s="60" t="s">
        <v>1144</v>
      </c>
      <c r="R246" s="60" t="s">
        <v>1032</v>
      </c>
      <c r="S246" s="60" t="s">
        <v>1056</v>
      </c>
      <c r="T246" s="60" t="s">
        <v>1057</v>
      </c>
      <c r="U246" s="60" t="s">
        <v>1057</v>
      </c>
      <c r="V246" s="62" t="s">
        <v>1057</v>
      </c>
      <c r="W246" s="60" t="s">
        <v>1057</v>
      </c>
      <c r="X246" s="60" t="s">
        <v>1057</v>
      </c>
      <c r="Y246" s="62" t="s">
        <v>1057</v>
      </c>
      <c r="Z246" s="62" t="s">
        <v>1057</v>
      </c>
      <c r="AA246" s="62" t="s">
        <v>1057</v>
      </c>
      <c r="AB246" s="61" t="s">
        <v>1057</v>
      </c>
      <c r="AC246" s="61" t="s">
        <v>1057</v>
      </c>
    </row>
    <row r="247" spans="1:29" s="23" customFormat="1" ht="42" customHeight="1" x14ac:dyDescent="0.15">
      <c r="A247" s="40" t="s">
        <v>1507</v>
      </c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3" t="s">
        <v>1514</v>
      </c>
      <c r="Q247" s="43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</row>
    <row r="248" spans="1:29" s="68" customFormat="1" ht="340.5" customHeight="1" x14ac:dyDescent="0.15">
      <c r="A248" s="59">
        <v>58</v>
      </c>
      <c r="B248" s="60" t="s">
        <v>1431</v>
      </c>
      <c r="C248" s="60" t="s">
        <v>1432</v>
      </c>
      <c r="D248" s="60" t="s">
        <v>1433</v>
      </c>
      <c r="E248" s="60" t="s">
        <v>60</v>
      </c>
      <c r="F248" s="60" t="s">
        <v>1409</v>
      </c>
      <c r="G248" s="60" t="s">
        <v>1280</v>
      </c>
      <c r="H248" s="60" t="s">
        <v>1434</v>
      </c>
      <c r="I248" s="61">
        <v>65000000000</v>
      </c>
      <c r="J248" s="60" t="s">
        <v>59</v>
      </c>
      <c r="K248" s="54">
        <v>500002.82</v>
      </c>
      <c r="L248" s="54">
        <v>500002.82</v>
      </c>
      <c r="M248" s="54">
        <v>0</v>
      </c>
      <c r="N248" s="54">
        <v>0</v>
      </c>
      <c r="O248" s="54">
        <v>0</v>
      </c>
      <c r="P248" s="60" t="s">
        <v>1144</v>
      </c>
      <c r="Q248" s="60" t="s">
        <v>1087</v>
      </c>
      <c r="R248" s="60" t="s">
        <v>1018</v>
      </c>
      <c r="S248" s="60" t="s">
        <v>1056</v>
      </c>
      <c r="T248" s="60" t="s">
        <v>1067</v>
      </c>
      <c r="U248" s="60" t="s">
        <v>1067</v>
      </c>
      <c r="V248" s="62" t="s">
        <v>1067</v>
      </c>
      <c r="W248" s="60" t="s">
        <v>1067</v>
      </c>
      <c r="X248" s="60" t="s">
        <v>1067</v>
      </c>
      <c r="Y248" s="62" t="s">
        <v>1067</v>
      </c>
      <c r="Z248" s="62" t="s">
        <v>1067</v>
      </c>
      <c r="AA248" s="62" t="s">
        <v>1067</v>
      </c>
      <c r="AB248" s="61" t="s">
        <v>1067</v>
      </c>
      <c r="AC248" s="61" t="s">
        <v>1067</v>
      </c>
    </row>
    <row r="249" spans="1:29" s="68" customFormat="1" ht="340.5" customHeight="1" x14ac:dyDescent="0.15">
      <c r="A249" s="59">
        <v>62</v>
      </c>
      <c r="B249" s="60" t="s">
        <v>1187</v>
      </c>
      <c r="C249" s="60" t="s">
        <v>1416</v>
      </c>
      <c r="D249" s="60" t="s">
        <v>1443</v>
      </c>
      <c r="E249" s="60" t="s">
        <v>60</v>
      </c>
      <c r="F249" s="60" t="s">
        <v>823</v>
      </c>
      <c r="G249" s="60" t="s">
        <v>1081</v>
      </c>
      <c r="H249" s="60">
        <v>1</v>
      </c>
      <c r="I249" s="61">
        <v>65000000000</v>
      </c>
      <c r="J249" s="60" t="s">
        <v>59</v>
      </c>
      <c r="K249" s="54">
        <v>20000000</v>
      </c>
      <c r="L249" s="54">
        <v>20000000</v>
      </c>
      <c r="M249" s="54">
        <v>0</v>
      </c>
      <c r="N249" s="54">
        <v>0</v>
      </c>
      <c r="O249" s="54">
        <v>0</v>
      </c>
      <c r="P249" s="60" t="s">
        <v>1144</v>
      </c>
      <c r="Q249" s="60" t="s">
        <v>1089</v>
      </c>
      <c r="R249" s="60" t="s">
        <v>1018</v>
      </c>
      <c r="S249" s="60" t="s">
        <v>1056</v>
      </c>
      <c r="T249" s="60" t="s">
        <v>1067</v>
      </c>
      <c r="U249" s="60" t="s">
        <v>1067</v>
      </c>
      <c r="V249" s="62" t="s">
        <v>1067</v>
      </c>
      <c r="W249" s="60" t="s">
        <v>1067</v>
      </c>
      <c r="X249" s="60" t="s">
        <v>1067</v>
      </c>
      <c r="Y249" s="62" t="s">
        <v>1067</v>
      </c>
      <c r="Z249" s="62" t="s">
        <v>1067</v>
      </c>
      <c r="AA249" s="62" t="s">
        <v>1067</v>
      </c>
      <c r="AB249" s="61" t="s">
        <v>1067</v>
      </c>
      <c r="AC249" s="61" t="s">
        <v>1067</v>
      </c>
    </row>
    <row r="250" spans="1:29" ht="340.5" customHeight="1" x14ac:dyDescent="0.15">
      <c r="A250" s="59" t="s">
        <v>223</v>
      </c>
      <c r="B250" s="60" t="s">
        <v>1096</v>
      </c>
      <c r="C250" s="60" t="s">
        <v>1169</v>
      </c>
      <c r="D250" s="60" t="s">
        <v>1170</v>
      </c>
      <c r="E250" s="60" t="s">
        <v>60</v>
      </c>
      <c r="F250" s="60" t="s">
        <v>823</v>
      </c>
      <c r="G250" s="60" t="s">
        <v>1081</v>
      </c>
      <c r="H250" s="60" t="s">
        <v>36</v>
      </c>
      <c r="I250" s="61">
        <v>65000000000</v>
      </c>
      <c r="J250" s="60" t="s">
        <v>59</v>
      </c>
      <c r="K250" s="54">
        <v>484000</v>
      </c>
      <c r="L250" s="54">
        <v>484000</v>
      </c>
      <c r="M250" s="54">
        <v>0</v>
      </c>
      <c r="N250" s="54">
        <v>0</v>
      </c>
      <c r="O250" s="54">
        <v>0</v>
      </c>
      <c r="P250" s="60" t="s">
        <v>1144</v>
      </c>
      <c r="Q250" s="60" t="s">
        <v>1089</v>
      </c>
      <c r="R250" s="60" t="s">
        <v>1032</v>
      </c>
      <c r="S250" s="60" t="s">
        <v>1056</v>
      </c>
      <c r="T250" s="60" t="s">
        <v>1057</v>
      </c>
      <c r="U250" s="60" t="s">
        <v>1057</v>
      </c>
      <c r="V250" s="62" t="s">
        <v>1057</v>
      </c>
      <c r="W250" s="60" t="s">
        <v>1056</v>
      </c>
      <c r="X250" s="60" t="s">
        <v>1057</v>
      </c>
      <c r="Y250" s="62" t="s">
        <v>1057</v>
      </c>
      <c r="Z250" s="62" t="s">
        <v>1057</v>
      </c>
      <c r="AA250" s="62" t="s">
        <v>1057</v>
      </c>
      <c r="AB250" s="61" t="s">
        <v>1057</v>
      </c>
      <c r="AC250" s="61" t="s">
        <v>1057</v>
      </c>
    </row>
    <row r="251" spans="1:29" ht="340.5" customHeight="1" x14ac:dyDescent="0.15">
      <c r="A251" s="59" t="s">
        <v>225</v>
      </c>
      <c r="B251" s="60" t="s">
        <v>1247</v>
      </c>
      <c r="C251" s="60" t="s">
        <v>1258</v>
      </c>
      <c r="D251" s="60" t="s">
        <v>1265</v>
      </c>
      <c r="E251" s="60" t="s">
        <v>60</v>
      </c>
      <c r="F251" s="60" t="s">
        <v>746</v>
      </c>
      <c r="G251" s="60" t="s">
        <v>1090</v>
      </c>
      <c r="H251" s="60" t="s">
        <v>13</v>
      </c>
      <c r="I251" s="61">
        <v>65000000000</v>
      </c>
      <c r="J251" s="60" t="s">
        <v>59</v>
      </c>
      <c r="K251" s="54">
        <v>2100000</v>
      </c>
      <c r="L251" s="54">
        <v>2100000</v>
      </c>
      <c r="M251" s="54">
        <v>0</v>
      </c>
      <c r="N251" s="54">
        <v>0</v>
      </c>
      <c r="O251" s="54">
        <v>0</v>
      </c>
      <c r="P251" s="60" t="s">
        <v>1144</v>
      </c>
      <c r="Q251" s="60" t="s">
        <v>1089</v>
      </c>
      <c r="R251" s="60" t="s">
        <v>1018</v>
      </c>
      <c r="S251" s="60" t="s">
        <v>1056</v>
      </c>
      <c r="T251" s="60" t="s">
        <v>1057</v>
      </c>
      <c r="U251" s="60" t="s">
        <v>1057</v>
      </c>
      <c r="V251" s="62" t="s">
        <v>1057</v>
      </c>
      <c r="W251" s="60" t="s">
        <v>1057</v>
      </c>
      <c r="X251" s="60" t="s">
        <v>1057</v>
      </c>
      <c r="Y251" s="62" t="s">
        <v>1057</v>
      </c>
      <c r="Z251" s="62" t="s">
        <v>1057</v>
      </c>
      <c r="AA251" s="62" t="s">
        <v>1057</v>
      </c>
      <c r="AB251" s="61" t="s">
        <v>1057</v>
      </c>
      <c r="AC251" s="61" t="s">
        <v>1057</v>
      </c>
    </row>
    <row r="252" spans="1:29" ht="325.5" customHeight="1" x14ac:dyDescent="0.15">
      <c r="A252" s="59" t="s">
        <v>227</v>
      </c>
      <c r="B252" s="60" t="s">
        <v>1323</v>
      </c>
      <c r="C252" s="60" t="s">
        <v>1324</v>
      </c>
      <c r="D252" s="60" t="s">
        <v>1325</v>
      </c>
      <c r="E252" s="60" t="s">
        <v>60</v>
      </c>
      <c r="F252" s="60" t="s">
        <v>823</v>
      </c>
      <c r="G252" s="60" t="s">
        <v>1081</v>
      </c>
      <c r="H252" s="60" t="s">
        <v>13</v>
      </c>
      <c r="I252" s="61">
        <v>65000000000</v>
      </c>
      <c r="J252" s="60" t="s">
        <v>59</v>
      </c>
      <c r="K252" s="54">
        <v>3600000</v>
      </c>
      <c r="L252" s="54">
        <v>3600000</v>
      </c>
      <c r="M252" s="54">
        <v>0</v>
      </c>
      <c r="N252" s="54">
        <v>0</v>
      </c>
      <c r="O252" s="54">
        <v>0</v>
      </c>
      <c r="P252" s="60" t="s">
        <v>1144</v>
      </c>
      <c r="Q252" s="60" t="s">
        <v>1087</v>
      </c>
      <c r="R252" s="60" t="s">
        <v>1018</v>
      </c>
      <c r="S252" s="60" t="s">
        <v>1056</v>
      </c>
      <c r="T252" s="60" t="s">
        <v>1057</v>
      </c>
      <c r="U252" s="60" t="s">
        <v>1057</v>
      </c>
      <c r="V252" s="62" t="s">
        <v>1057</v>
      </c>
      <c r="W252" s="60" t="s">
        <v>1056</v>
      </c>
      <c r="X252" s="60" t="s">
        <v>1057</v>
      </c>
      <c r="Y252" s="62" t="s">
        <v>1057</v>
      </c>
      <c r="Z252" s="62" t="s">
        <v>1057</v>
      </c>
      <c r="AA252" s="62" t="s">
        <v>1057</v>
      </c>
      <c r="AB252" s="61" t="s">
        <v>1057</v>
      </c>
      <c r="AC252" s="61" t="s">
        <v>1057</v>
      </c>
    </row>
    <row r="253" spans="1:29" ht="312.75" customHeight="1" x14ac:dyDescent="0.15">
      <c r="A253" s="59" t="s">
        <v>229</v>
      </c>
      <c r="B253" s="60" t="s">
        <v>1326</v>
      </c>
      <c r="C253" s="60" t="s">
        <v>1327</v>
      </c>
      <c r="D253" s="60" t="s">
        <v>1328</v>
      </c>
      <c r="E253" s="60" t="s">
        <v>60</v>
      </c>
      <c r="F253" s="60" t="s">
        <v>823</v>
      </c>
      <c r="G253" s="60" t="s">
        <v>1081</v>
      </c>
      <c r="H253" s="60" t="s">
        <v>13</v>
      </c>
      <c r="I253" s="61">
        <v>65000000000</v>
      </c>
      <c r="J253" s="60" t="s">
        <v>59</v>
      </c>
      <c r="K253" s="54">
        <v>1500000</v>
      </c>
      <c r="L253" s="54">
        <v>1500000</v>
      </c>
      <c r="M253" s="54">
        <v>0</v>
      </c>
      <c r="N253" s="54">
        <v>0</v>
      </c>
      <c r="O253" s="54">
        <v>0</v>
      </c>
      <c r="P253" s="60" t="s">
        <v>1144</v>
      </c>
      <c r="Q253" s="60" t="s">
        <v>1086</v>
      </c>
      <c r="R253" s="60" t="s">
        <v>1018</v>
      </c>
      <c r="S253" s="60" t="s">
        <v>1056</v>
      </c>
      <c r="T253" s="60" t="s">
        <v>1057</v>
      </c>
      <c r="U253" s="60" t="s">
        <v>1057</v>
      </c>
      <c r="V253" s="62" t="s">
        <v>1057</v>
      </c>
      <c r="W253" s="60" t="s">
        <v>1056</v>
      </c>
      <c r="X253" s="60" t="s">
        <v>1057</v>
      </c>
      <c r="Y253" s="62" t="s">
        <v>1057</v>
      </c>
      <c r="Z253" s="62" t="s">
        <v>1057</v>
      </c>
      <c r="AA253" s="62" t="s">
        <v>1057</v>
      </c>
      <c r="AB253" s="61" t="s">
        <v>1057</v>
      </c>
      <c r="AC253" s="61" t="s">
        <v>1057</v>
      </c>
    </row>
    <row r="254" spans="1:29" ht="303.75" customHeight="1" x14ac:dyDescent="0.15">
      <c r="A254" s="59" t="s">
        <v>231</v>
      </c>
      <c r="B254" s="60" t="s">
        <v>1354</v>
      </c>
      <c r="C254" s="60" t="s">
        <v>1367</v>
      </c>
      <c r="D254" s="60" t="s">
        <v>1390</v>
      </c>
      <c r="E254" s="60" t="s">
        <v>60</v>
      </c>
      <c r="F254" s="60">
        <v>796</v>
      </c>
      <c r="G254" s="60" t="s">
        <v>1090</v>
      </c>
      <c r="H254" s="60" t="s">
        <v>13</v>
      </c>
      <c r="I254" s="61">
        <v>65000000000</v>
      </c>
      <c r="J254" s="60" t="s">
        <v>59</v>
      </c>
      <c r="K254" s="54">
        <v>1200000</v>
      </c>
      <c r="L254" s="54">
        <v>1200000</v>
      </c>
      <c r="M254" s="54">
        <v>0</v>
      </c>
      <c r="N254" s="54">
        <v>0</v>
      </c>
      <c r="O254" s="54">
        <v>0</v>
      </c>
      <c r="P254" s="60" t="s">
        <v>1144</v>
      </c>
      <c r="Q254" s="60" t="s">
        <v>1089</v>
      </c>
      <c r="R254" s="60" t="s">
        <v>1018</v>
      </c>
      <c r="S254" s="60" t="s">
        <v>1056</v>
      </c>
      <c r="T254" s="60" t="s">
        <v>1057</v>
      </c>
      <c r="U254" s="60" t="s">
        <v>1057</v>
      </c>
      <c r="V254" s="62" t="s">
        <v>1057</v>
      </c>
      <c r="W254" s="60" t="s">
        <v>1057</v>
      </c>
      <c r="X254" s="60" t="s">
        <v>1057</v>
      </c>
      <c r="Y254" s="62" t="s">
        <v>1057</v>
      </c>
      <c r="Z254" s="62" t="s">
        <v>1057</v>
      </c>
      <c r="AA254" s="62" t="s">
        <v>1057</v>
      </c>
      <c r="AB254" s="61" t="s">
        <v>1057</v>
      </c>
      <c r="AC254" s="61" t="s">
        <v>1057</v>
      </c>
    </row>
    <row r="255" spans="1:29" ht="317.25" customHeight="1" x14ac:dyDescent="0.15">
      <c r="A255" s="59" t="s">
        <v>233</v>
      </c>
      <c r="B255" s="60" t="s">
        <v>1354</v>
      </c>
      <c r="C255" s="60" t="s">
        <v>1367</v>
      </c>
      <c r="D255" s="60" t="s">
        <v>1391</v>
      </c>
      <c r="E255" s="60" t="s">
        <v>60</v>
      </c>
      <c r="F255" s="60">
        <v>796</v>
      </c>
      <c r="G255" s="60" t="s">
        <v>1090</v>
      </c>
      <c r="H255" s="60" t="s">
        <v>13</v>
      </c>
      <c r="I255" s="61">
        <v>65000000000</v>
      </c>
      <c r="J255" s="60" t="s">
        <v>59</v>
      </c>
      <c r="K255" s="54">
        <v>1200000</v>
      </c>
      <c r="L255" s="54">
        <v>1200000</v>
      </c>
      <c r="M255" s="54">
        <v>0</v>
      </c>
      <c r="N255" s="54">
        <v>0</v>
      </c>
      <c r="O255" s="54">
        <v>0</v>
      </c>
      <c r="P255" s="60" t="s">
        <v>1144</v>
      </c>
      <c r="Q255" s="60" t="s">
        <v>1089</v>
      </c>
      <c r="R255" s="60" t="s">
        <v>1018</v>
      </c>
      <c r="S255" s="60" t="s">
        <v>1056</v>
      </c>
      <c r="T255" s="60" t="s">
        <v>1057</v>
      </c>
      <c r="U255" s="60" t="s">
        <v>1057</v>
      </c>
      <c r="V255" s="62" t="s">
        <v>1057</v>
      </c>
      <c r="W255" s="60" t="s">
        <v>1057</v>
      </c>
      <c r="X255" s="60" t="s">
        <v>1057</v>
      </c>
      <c r="Y255" s="62" t="s">
        <v>1057</v>
      </c>
      <c r="Z255" s="62" t="s">
        <v>1057</v>
      </c>
      <c r="AA255" s="62" t="s">
        <v>1057</v>
      </c>
      <c r="AB255" s="61" t="s">
        <v>1057</v>
      </c>
      <c r="AC255" s="61" t="s">
        <v>1057</v>
      </c>
    </row>
    <row r="256" spans="1:29" ht="281.25" customHeight="1" x14ac:dyDescent="0.15">
      <c r="A256" s="59" t="s">
        <v>235</v>
      </c>
      <c r="B256" s="60" t="s">
        <v>1376</v>
      </c>
      <c r="C256" s="60" t="s">
        <v>1392</v>
      </c>
      <c r="D256" s="60" t="s">
        <v>1393</v>
      </c>
      <c r="E256" s="60" t="s">
        <v>60</v>
      </c>
      <c r="F256" s="60" t="s">
        <v>746</v>
      </c>
      <c r="G256" s="60" t="s">
        <v>1147</v>
      </c>
      <c r="H256" s="60" t="s">
        <v>13</v>
      </c>
      <c r="I256" s="61">
        <v>65000000000</v>
      </c>
      <c r="J256" s="60" t="s">
        <v>59</v>
      </c>
      <c r="K256" s="54">
        <v>3000000</v>
      </c>
      <c r="L256" s="54">
        <v>3000000</v>
      </c>
      <c r="M256" s="54">
        <v>0</v>
      </c>
      <c r="N256" s="54">
        <v>0</v>
      </c>
      <c r="O256" s="54">
        <v>0</v>
      </c>
      <c r="P256" s="60" t="s">
        <v>1144</v>
      </c>
      <c r="Q256" s="60" t="s">
        <v>1089</v>
      </c>
      <c r="R256" s="60" t="s">
        <v>1018</v>
      </c>
      <c r="S256" s="60" t="s">
        <v>1056</v>
      </c>
      <c r="T256" s="60" t="s">
        <v>1057</v>
      </c>
      <c r="U256" s="60" t="s">
        <v>1057</v>
      </c>
      <c r="V256" s="62" t="s">
        <v>1057</v>
      </c>
      <c r="W256" s="60" t="s">
        <v>1057</v>
      </c>
      <c r="X256" s="60" t="s">
        <v>1057</v>
      </c>
      <c r="Y256" s="62" t="s">
        <v>1057</v>
      </c>
      <c r="Z256" s="62" t="s">
        <v>1057</v>
      </c>
      <c r="AA256" s="62" t="s">
        <v>1057</v>
      </c>
      <c r="AB256" s="61" t="s">
        <v>1057</v>
      </c>
      <c r="AC256" s="61" t="s">
        <v>1057</v>
      </c>
    </row>
    <row r="257" spans="1:29" ht="293.25" customHeight="1" x14ac:dyDescent="0.15">
      <c r="A257" s="59" t="s">
        <v>237</v>
      </c>
      <c r="B257" s="60" t="s">
        <v>1181</v>
      </c>
      <c r="C257" s="60" t="s">
        <v>1405</v>
      </c>
      <c r="D257" s="60" t="s">
        <v>1406</v>
      </c>
      <c r="E257" s="60" t="s">
        <v>60</v>
      </c>
      <c r="F257" s="60">
        <v>796</v>
      </c>
      <c r="G257" s="60" t="s">
        <v>1090</v>
      </c>
      <c r="H257" s="60">
        <v>100000</v>
      </c>
      <c r="I257" s="61">
        <v>65000000000</v>
      </c>
      <c r="J257" s="60" t="s">
        <v>59</v>
      </c>
      <c r="K257" s="54">
        <v>300000</v>
      </c>
      <c r="L257" s="54">
        <v>300000</v>
      </c>
      <c r="M257" s="54">
        <v>0</v>
      </c>
      <c r="N257" s="54">
        <v>0</v>
      </c>
      <c r="O257" s="54">
        <v>0</v>
      </c>
      <c r="P257" s="60" t="s">
        <v>1144</v>
      </c>
      <c r="Q257" s="60" t="s">
        <v>1089</v>
      </c>
      <c r="R257" s="60" t="s">
        <v>1032</v>
      </c>
      <c r="S257" s="60" t="s">
        <v>1056</v>
      </c>
      <c r="T257" s="60" t="s">
        <v>1057</v>
      </c>
      <c r="U257" s="60" t="s">
        <v>1057</v>
      </c>
      <c r="V257" s="62" t="s">
        <v>1057</v>
      </c>
      <c r="W257" s="60" t="s">
        <v>1057</v>
      </c>
      <c r="X257" s="60" t="s">
        <v>1057</v>
      </c>
      <c r="Y257" s="62" t="s">
        <v>1057</v>
      </c>
      <c r="Z257" s="62" t="s">
        <v>1057</v>
      </c>
      <c r="AA257" s="62" t="s">
        <v>1057</v>
      </c>
      <c r="AB257" s="61" t="s">
        <v>1057</v>
      </c>
      <c r="AC257" s="61" t="s">
        <v>1057</v>
      </c>
    </row>
    <row r="258" spans="1:29" ht="366.75" customHeight="1" x14ac:dyDescent="0.15">
      <c r="A258" s="59" t="s">
        <v>239</v>
      </c>
      <c r="B258" s="60" t="s">
        <v>1151</v>
      </c>
      <c r="C258" s="60" t="s">
        <v>1469</v>
      </c>
      <c r="D258" s="60" t="s">
        <v>1470</v>
      </c>
      <c r="E258" s="60" t="s">
        <v>60</v>
      </c>
      <c r="F258" s="60" t="s">
        <v>746</v>
      </c>
      <c r="G258" s="60" t="s">
        <v>1090</v>
      </c>
      <c r="H258" s="60" t="s">
        <v>1471</v>
      </c>
      <c r="I258" s="61">
        <v>65000000000</v>
      </c>
      <c r="J258" s="60" t="s">
        <v>59</v>
      </c>
      <c r="K258" s="54">
        <v>1500002.82</v>
      </c>
      <c r="L258" s="54">
        <v>1500002.82</v>
      </c>
      <c r="M258" s="54">
        <v>0</v>
      </c>
      <c r="N258" s="54">
        <v>0</v>
      </c>
      <c r="O258" s="54">
        <v>0</v>
      </c>
      <c r="P258" s="60" t="s">
        <v>1144</v>
      </c>
      <c r="Q258" s="60" t="s">
        <v>1089</v>
      </c>
      <c r="R258" s="60" t="s">
        <v>1018</v>
      </c>
      <c r="S258" s="60" t="s">
        <v>1056</v>
      </c>
      <c r="T258" s="60" t="s">
        <v>1057</v>
      </c>
      <c r="U258" s="60" t="s">
        <v>1057</v>
      </c>
      <c r="V258" s="62" t="s">
        <v>1057</v>
      </c>
      <c r="W258" s="60" t="s">
        <v>1109</v>
      </c>
      <c r="X258" s="60" t="s">
        <v>1057</v>
      </c>
      <c r="Y258" s="62" t="s">
        <v>1057</v>
      </c>
      <c r="Z258" s="62" t="s">
        <v>1057</v>
      </c>
      <c r="AA258" s="62" t="s">
        <v>1057</v>
      </c>
      <c r="AB258" s="61" t="s">
        <v>1057</v>
      </c>
      <c r="AC258" s="61" t="s">
        <v>1057</v>
      </c>
    </row>
    <row r="259" spans="1:29" ht="261.75" customHeight="1" x14ac:dyDescent="0.15">
      <c r="A259" s="59" t="s">
        <v>241</v>
      </c>
      <c r="B259" s="60" t="s">
        <v>1490</v>
      </c>
      <c r="C259" s="60" t="s">
        <v>1491</v>
      </c>
      <c r="D259" s="60" t="s">
        <v>1492</v>
      </c>
      <c r="E259" s="60" t="s">
        <v>60</v>
      </c>
      <c r="F259" s="60" t="s">
        <v>746</v>
      </c>
      <c r="G259" s="60" t="s">
        <v>1090</v>
      </c>
      <c r="H259" s="60" t="s">
        <v>1182</v>
      </c>
      <c r="I259" s="61">
        <v>65000000000</v>
      </c>
      <c r="J259" s="60" t="s">
        <v>59</v>
      </c>
      <c r="K259" s="54">
        <v>300000</v>
      </c>
      <c r="L259" s="54">
        <v>300000</v>
      </c>
      <c r="M259" s="54">
        <v>0</v>
      </c>
      <c r="N259" s="54">
        <v>0</v>
      </c>
      <c r="O259" s="54">
        <v>0</v>
      </c>
      <c r="P259" s="60" t="s">
        <v>1144</v>
      </c>
      <c r="Q259" s="60" t="s">
        <v>1085</v>
      </c>
      <c r="R259" s="60" t="s">
        <v>1032</v>
      </c>
      <c r="S259" s="60" t="s">
        <v>1056</v>
      </c>
      <c r="T259" s="60" t="s">
        <v>1057</v>
      </c>
      <c r="U259" s="60" t="s">
        <v>1057</v>
      </c>
      <c r="V259" s="62" t="s">
        <v>1057</v>
      </c>
      <c r="W259" s="60" t="s">
        <v>1057</v>
      </c>
      <c r="X259" s="60" t="s">
        <v>1057</v>
      </c>
      <c r="Y259" s="62" t="s">
        <v>1057</v>
      </c>
      <c r="Z259" s="62" t="s">
        <v>1057</v>
      </c>
      <c r="AA259" s="62" t="s">
        <v>1057</v>
      </c>
      <c r="AB259" s="61" t="s">
        <v>1057</v>
      </c>
      <c r="AC259" s="61" t="s">
        <v>1057</v>
      </c>
    </row>
    <row r="260" spans="1:29" ht="261.75" customHeight="1" x14ac:dyDescent="0.15">
      <c r="A260" s="59" t="s">
        <v>243</v>
      </c>
      <c r="B260" s="60" t="s">
        <v>1490</v>
      </c>
      <c r="C260" s="60" t="s">
        <v>1493</v>
      </c>
      <c r="D260" s="60" t="s">
        <v>1494</v>
      </c>
      <c r="E260" s="60" t="s">
        <v>60</v>
      </c>
      <c r="F260" s="60" t="s">
        <v>746</v>
      </c>
      <c r="G260" s="60" t="s">
        <v>1090</v>
      </c>
      <c r="H260" s="60" t="s">
        <v>1182</v>
      </c>
      <c r="I260" s="61">
        <v>65000000000</v>
      </c>
      <c r="J260" s="60" t="s">
        <v>59</v>
      </c>
      <c r="K260" s="54">
        <v>300000</v>
      </c>
      <c r="L260" s="54">
        <v>300000</v>
      </c>
      <c r="M260" s="54">
        <v>0</v>
      </c>
      <c r="N260" s="54">
        <v>0</v>
      </c>
      <c r="O260" s="54">
        <v>0</v>
      </c>
      <c r="P260" s="60" t="s">
        <v>1144</v>
      </c>
      <c r="Q260" s="60" t="s">
        <v>1085</v>
      </c>
      <c r="R260" s="60" t="s">
        <v>1032</v>
      </c>
      <c r="S260" s="60" t="s">
        <v>1056</v>
      </c>
      <c r="T260" s="60" t="s">
        <v>1057</v>
      </c>
      <c r="U260" s="60" t="s">
        <v>1057</v>
      </c>
      <c r="V260" s="62" t="s">
        <v>1057</v>
      </c>
      <c r="W260" s="60" t="s">
        <v>1057</v>
      </c>
      <c r="X260" s="60" t="s">
        <v>1057</v>
      </c>
      <c r="Y260" s="62" t="s">
        <v>1057</v>
      </c>
      <c r="Z260" s="62" t="s">
        <v>1057</v>
      </c>
      <c r="AA260" s="62" t="s">
        <v>1057</v>
      </c>
      <c r="AB260" s="61" t="s">
        <v>1057</v>
      </c>
      <c r="AC260" s="61" t="s">
        <v>1057</v>
      </c>
    </row>
    <row r="261" spans="1:29" s="23" customFormat="1" ht="46.5" customHeight="1" x14ac:dyDescent="0.15">
      <c r="A261" s="40" t="s">
        <v>1507</v>
      </c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3" t="s">
        <v>1515</v>
      </c>
      <c r="Q261" s="43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</row>
    <row r="262" spans="1:29" ht="340.5" customHeight="1" x14ac:dyDescent="0.15">
      <c r="A262" s="59" t="s">
        <v>245</v>
      </c>
      <c r="B262" s="60" t="s">
        <v>1096</v>
      </c>
      <c r="C262" s="60" t="s">
        <v>1158</v>
      </c>
      <c r="D262" s="60" t="s">
        <v>1171</v>
      </c>
      <c r="E262" s="60" t="s">
        <v>60</v>
      </c>
      <c r="F262" s="60" t="s">
        <v>823</v>
      </c>
      <c r="G262" s="60" t="s">
        <v>1081</v>
      </c>
      <c r="H262" s="60">
        <v>6</v>
      </c>
      <c r="I262" s="61">
        <v>65000000000</v>
      </c>
      <c r="J262" s="60" t="s">
        <v>59</v>
      </c>
      <c r="K262" s="54">
        <v>456480</v>
      </c>
      <c r="L262" s="54">
        <v>456480</v>
      </c>
      <c r="M262" s="54">
        <v>0</v>
      </c>
      <c r="N262" s="54">
        <v>0</v>
      </c>
      <c r="O262" s="54">
        <v>0</v>
      </c>
      <c r="P262" s="60" t="s">
        <v>1085</v>
      </c>
      <c r="Q262" s="60" t="s">
        <v>1089</v>
      </c>
      <c r="R262" s="60" t="s">
        <v>1032</v>
      </c>
      <c r="S262" s="60" t="s">
        <v>1056</v>
      </c>
      <c r="T262" s="60" t="s">
        <v>1057</v>
      </c>
      <c r="U262" s="60" t="s">
        <v>1057</v>
      </c>
      <c r="V262" s="62" t="s">
        <v>1057</v>
      </c>
      <c r="W262" s="60" t="s">
        <v>1056</v>
      </c>
      <c r="X262" s="60" t="s">
        <v>1057</v>
      </c>
      <c r="Y262" s="62" t="s">
        <v>1057</v>
      </c>
      <c r="Z262" s="62" t="s">
        <v>1057</v>
      </c>
      <c r="AA262" s="62" t="s">
        <v>1057</v>
      </c>
      <c r="AB262" s="61" t="s">
        <v>1057</v>
      </c>
      <c r="AC262" s="61" t="s">
        <v>1057</v>
      </c>
    </row>
    <row r="263" spans="1:29" ht="384" customHeight="1" x14ac:dyDescent="0.15">
      <c r="A263" s="59" t="s">
        <v>247</v>
      </c>
      <c r="B263" s="60" t="s">
        <v>1250</v>
      </c>
      <c r="C263" s="60" t="s">
        <v>1266</v>
      </c>
      <c r="D263" s="60" t="s">
        <v>1267</v>
      </c>
      <c r="E263" s="60" t="s">
        <v>60</v>
      </c>
      <c r="F263" s="60" t="s">
        <v>746</v>
      </c>
      <c r="G263" s="60" t="s">
        <v>1090</v>
      </c>
      <c r="H263" s="60" t="s">
        <v>13</v>
      </c>
      <c r="I263" s="61">
        <v>65000000000</v>
      </c>
      <c r="J263" s="60" t="s">
        <v>59</v>
      </c>
      <c r="K263" s="54">
        <v>2000000</v>
      </c>
      <c r="L263" s="54">
        <v>2000000</v>
      </c>
      <c r="M263" s="54">
        <v>0</v>
      </c>
      <c r="N263" s="54">
        <v>0</v>
      </c>
      <c r="O263" s="54">
        <v>0</v>
      </c>
      <c r="P263" s="60" t="s">
        <v>1085</v>
      </c>
      <c r="Q263" s="60" t="s">
        <v>1087</v>
      </c>
      <c r="R263" s="60" t="s">
        <v>1018</v>
      </c>
      <c r="S263" s="60" t="s">
        <v>1056</v>
      </c>
      <c r="T263" s="60" t="s">
        <v>1057</v>
      </c>
      <c r="U263" s="60" t="s">
        <v>1057</v>
      </c>
      <c r="V263" s="62" t="s">
        <v>1057</v>
      </c>
      <c r="W263" s="60" t="s">
        <v>1056</v>
      </c>
      <c r="X263" s="60" t="s">
        <v>1057</v>
      </c>
      <c r="Y263" s="62" t="s">
        <v>1057</v>
      </c>
      <c r="Z263" s="62" t="s">
        <v>1057</v>
      </c>
      <c r="AA263" s="62" t="s">
        <v>1057</v>
      </c>
      <c r="AB263" s="61" t="s">
        <v>1057</v>
      </c>
      <c r="AC263" s="61" t="s">
        <v>1057</v>
      </c>
    </row>
    <row r="264" spans="1:29" ht="339.75" customHeight="1" x14ac:dyDescent="0.15">
      <c r="A264" s="59" t="s">
        <v>249</v>
      </c>
      <c r="B264" s="60" t="s">
        <v>1309</v>
      </c>
      <c r="C264" s="60" t="s">
        <v>1310</v>
      </c>
      <c r="D264" s="60" t="s">
        <v>1311</v>
      </c>
      <c r="E264" s="60" t="s">
        <v>60</v>
      </c>
      <c r="F264" s="60" t="s">
        <v>1312</v>
      </c>
      <c r="G264" s="60" t="s">
        <v>1313</v>
      </c>
      <c r="H264" s="60" t="s">
        <v>1314</v>
      </c>
      <c r="I264" s="61">
        <v>65000000000</v>
      </c>
      <c r="J264" s="60" t="s">
        <v>59</v>
      </c>
      <c r="K264" s="54">
        <v>3200000</v>
      </c>
      <c r="L264" s="54">
        <v>3200000</v>
      </c>
      <c r="M264" s="54">
        <v>0</v>
      </c>
      <c r="N264" s="54">
        <v>0</v>
      </c>
      <c r="O264" s="54">
        <v>0</v>
      </c>
      <c r="P264" s="60" t="s">
        <v>1085</v>
      </c>
      <c r="Q264" s="60" t="s">
        <v>1088</v>
      </c>
      <c r="R264" s="60" t="s">
        <v>1018</v>
      </c>
      <c r="S264" s="60" t="s">
        <v>1056</v>
      </c>
      <c r="T264" s="60" t="s">
        <v>1057</v>
      </c>
      <c r="U264" s="60" t="s">
        <v>1057</v>
      </c>
      <c r="V264" s="62" t="s">
        <v>1057</v>
      </c>
      <c r="W264" s="60" t="s">
        <v>1056</v>
      </c>
      <c r="X264" s="60" t="s">
        <v>1057</v>
      </c>
      <c r="Y264" s="62" t="s">
        <v>1057</v>
      </c>
      <c r="Z264" s="62" t="s">
        <v>1057</v>
      </c>
      <c r="AA264" s="62" t="s">
        <v>1057</v>
      </c>
      <c r="AB264" s="61" t="s">
        <v>1057</v>
      </c>
      <c r="AC264" s="61" t="s">
        <v>1057</v>
      </c>
    </row>
    <row r="265" spans="1:29" ht="236.25" customHeight="1" x14ac:dyDescent="0.15">
      <c r="A265" s="59" t="s">
        <v>251</v>
      </c>
      <c r="B265" s="60" t="s">
        <v>1318</v>
      </c>
      <c r="C265" s="60" t="s">
        <v>1319</v>
      </c>
      <c r="D265" s="60" t="s">
        <v>1320</v>
      </c>
      <c r="E265" s="60" t="s">
        <v>60</v>
      </c>
      <c r="F265" s="60" t="s">
        <v>1312</v>
      </c>
      <c r="G265" s="60" t="s">
        <v>1313</v>
      </c>
      <c r="H265" s="60" t="s">
        <v>1314</v>
      </c>
      <c r="I265" s="61">
        <v>65000000000</v>
      </c>
      <c r="J265" s="60" t="s">
        <v>59</v>
      </c>
      <c r="K265" s="54">
        <v>3000000</v>
      </c>
      <c r="L265" s="54">
        <v>3000000</v>
      </c>
      <c r="M265" s="54">
        <v>0</v>
      </c>
      <c r="N265" s="54">
        <v>0</v>
      </c>
      <c r="O265" s="54">
        <v>0</v>
      </c>
      <c r="P265" s="60" t="s">
        <v>1085</v>
      </c>
      <c r="Q265" s="60" t="s">
        <v>1087</v>
      </c>
      <c r="R265" s="60" t="s">
        <v>1018</v>
      </c>
      <c r="S265" s="60" t="s">
        <v>1056</v>
      </c>
      <c r="T265" s="60" t="s">
        <v>1057</v>
      </c>
      <c r="U265" s="60" t="s">
        <v>1057</v>
      </c>
      <c r="V265" s="62" t="s">
        <v>1057</v>
      </c>
      <c r="W265" s="60" t="s">
        <v>1057</v>
      </c>
      <c r="X265" s="60" t="s">
        <v>1057</v>
      </c>
      <c r="Y265" s="62" t="s">
        <v>1057</v>
      </c>
      <c r="Z265" s="62" t="s">
        <v>1057</v>
      </c>
      <c r="AA265" s="62" t="s">
        <v>1057</v>
      </c>
      <c r="AB265" s="61" t="s">
        <v>1057</v>
      </c>
      <c r="AC265" s="61" t="s">
        <v>1057</v>
      </c>
    </row>
    <row r="266" spans="1:29" ht="236.25" customHeight="1" x14ac:dyDescent="0.15">
      <c r="A266" s="59" t="s">
        <v>253</v>
      </c>
      <c r="B266" s="60" t="s">
        <v>1181</v>
      </c>
      <c r="C266" s="60" t="s">
        <v>1405</v>
      </c>
      <c r="D266" s="60" t="s">
        <v>1407</v>
      </c>
      <c r="E266" s="60" t="s">
        <v>60</v>
      </c>
      <c r="F266" s="60">
        <v>511</v>
      </c>
      <c r="G266" s="60" t="s">
        <v>1408</v>
      </c>
      <c r="H266" s="60">
        <v>30000</v>
      </c>
      <c r="I266" s="61">
        <v>65000000000</v>
      </c>
      <c r="J266" s="60" t="s">
        <v>59</v>
      </c>
      <c r="K266" s="54">
        <v>300000</v>
      </c>
      <c r="L266" s="54">
        <v>300000</v>
      </c>
      <c r="M266" s="54">
        <v>0</v>
      </c>
      <c r="N266" s="54">
        <v>0</v>
      </c>
      <c r="O266" s="54">
        <v>0</v>
      </c>
      <c r="P266" s="60" t="s">
        <v>1085</v>
      </c>
      <c r="Q266" s="60" t="s">
        <v>1089</v>
      </c>
      <c r="R266" s="60" t="s">
        <v>1032</v>
      </c>
      <c r="S266" s="60" t="s">
        <v>1056</v>
      </c>
      <c r="T266" s="60" t="s">
        <v>1057</v>
      </c>
      <c r="U266" s="60" t="s">
        <v>1057</v>
      </c>
      <c r="V266" s="62" t="s">
        <v>1057</v>
      </c>
      <c r="W266" s="60" t="s">
        <v>1057</v>
      </c>
      <c r="X266" s="60" t="s">
        <v>1057</v>
      </c>
      <c r="Y266" s="62" t="s">
        <v>1057</v>
      </c>
      <c r="Z266" s="62" t="s">
        <v>1057</v>
      </c>
      <c r="AA266" s="62" t="s">
        <v>1057</v>
      </c>
      <c r="AB266" s="61" t="s">
        <v>1057</v>
      </c>
      <c r="AC266" s="61" t="s">
        <v>1057</v>
      </c>
    </row>
    <row r="267" spans="1:29" ht="383.25" customHeight="1" x14ac:dyDescent="0.15">
      <c r="A267" s="59" t="s">
        <v>1592</v>
      </c>
      <c r="B267" s="60" t="s">
        <v>1463</v>
      </c>
      <c r="C267" s="60" t="s">
        <v>1464</v>
      </c>
      <c r="D267" s="60" t="s">
        <v>1472</v>
      </c>
      <c r="E267" s="60" t="s">
        <v>60</v>
      </c>
      <c r="F267" s="60" t="s">
        <v>1438</v>
      </c>
      <c r="G267" s="60" t="s">
        <v>1466</v>
      </c>
      <c r="H267" s="60" t="s">
        <v>1473</v>
      </c>
      <c r="I267" s="61">
        <v>65000000000</v>
      </c>
      <c r="J267" s="60" t="s">
        <v>59</v>
      </c>
      <c r="K267" s="54">
        <v>739602.82</v>
      </c>
      <c r="L267" s="54">
        <v>739602.82</v>
      </c>
      <c r="M267" s="54">
        <v>0</v>
      </c>
      <c r="N267" s="54">
        <v>0</v>
      </c>
      <c r="O267" s="54">
        <v>0</v>
      </c>
      <c r="P267" s="60" t="s">
        <v>1085</v>
      </c>
      <c r="Q267" s="60" t="s">
        <v>1089</v>
      </c>
      <c r="R267" s="60" t="s">
        <v>1018</v>
      </c>
      <c r="S267" s="60" t="s">
        <v>1056</v>
      </c>
      <c r="T267" s="60" t="s">
        <v>1057</v>
      </c>
      <c r="U267" s="60" t="s">
        <v>1057</v>
      </c>
      <c r="V267" s="62" t="s">
        <v>1057</v>
      </c>
      <c r="W267" s="60" t="s">
        <v>1109</v>
      </c>
      <c r="X267" s="60" t="s">
        <v>1057</v>
      </c>
      <c r="Y267" s="62" t="s">
        <v>1057</v>
      </c>
      <c r="Z267" s="62" t="s">
        <v>1057</v>
      </c>
      <c r="AA267" s="62" t="s">
        <v>1057</v>
      </c>
      <c r="AB267" s="61" t="s">
        <v>1057</v>
      </c>
      <c r="AC267" s="61" t="s">
        <v>1057</v>
      </c>
    </row>
    <row r="268" spans="1:29" ht="205.5" customHeight="1" x14ac:dyDescent="0.15">
      <c r="A268" s="59" t="s">
        <v>1593</v>
      </c>
      <c r="B268" s="60" t="s">
        <v>1183</v>
      </c>
      <c r="C268" s="60" t="s">
        <v>1428</v>
      </c>
      <c r="D268" s="60" t="s">
        <v>1429</v>
      </c>
      <c r="E268" s="60" t="s">
        <v>60</v>
      </c>
      <c r="F268" s="60" t="s">
        <v>746</v>
      </c>
      <c r="G268" s="60" t="s">
        <v>1090</v>
      </c>
      <c r="H268" s="60" t="s">
        <v>1430</v>
      </c>
      <c r="I268" s="61">
        <v>65000000000</v>
      </c>
      <c r="J268" s="60" t="s">
        <v>59</v>
      </c>
      <c r="K268" s="54">
        <v>1100000</v>
      </c>
      <c r="L268" s="54">
        <v>1100000</v>
      </c>
      <c r="M268" s="54">
        <v>0</v>
      </c>
      <c r="N268" s="54">
        <v>0</v>
      </c>
      <c r="O268" s="54">
        <v>0</v>
      </c>
      <c r="P268" s="60" t="s">
        <v>1085</v>
      </c>
      <c r="Q268" s="60" t="s">
        <v>1089</v>
      </c>
      <c r="R268" s="60" t="s">
        <v>1032</v>
      </c>
      <c r="S268" s="60" t="s">
        <v>1056</v>
      </c>
      <c r="T268" s="60" t="s">
        <v>1057</v>
      </c>
      <c r="U268" s="60" t="s">
        <v>1057</v>
      </c>
      <c r="V268" s="62" t="s">
        <v>1057</v>
      </c>
      <c r="W268" s="60" t="s">
        <v>1067</v>
      </c>
      <c r="X268" s="60" t="s">
        <v>1057</v>
      </c>
      <c r="Y268" s="62" t="s">
        <v>1057</v>
      </c>
      <c r="Z268" s="62" t="s">
        <v>1057</v>
      </c>
      <c r="AA268" s="62" t="s">
        <v>1057</v>
      </c>
      <c r="AB268" s="61" t="s">
        <v>1057</v>
      </c>
      <c r="AC268" s="61" t="s">
        <v>1057</v>
      </c>
    </row>
    <row r="269" spans="1:29" ht="337.5" customHeight="1" x14ac:dyDescent="0.15">
      <c r="A269" s="59" t="s">
        <v>1594</v>
      </c>
      <c r="B269" s="60" t="s">
        <v>1183</v>
      </c>
      <c r="C269" s="60" t="s">
        <v>1410</v>
      </c>
      <c r="D269" s="60" t="s">
        <v>1444</v>
      </c>
      <c r="E269" s="60" t="s">
        <v>60</v>
      </c>
      <c r="F269" s="60" t="s">
        <v>746</v>
      </c>
      <c r="G269" s="60" t="s">
        <v>1090</v>
      </c>
      <c r="H269" s="60" t="s">
        <v>1430</v>
      </c>
      <c r="I269" s="61">
        <v>65000000000</v>
      </c>
      <c r="J269" s="60" t="s">
        <v>59</v>
      </c>
      <c r="K269" s="54">
        <v>2500000</v>
      </c>
      <c r="L269" s="54">
        <v>2500000</v>
      </c>
      <c r="M269" s="54">
        <v>0</v>
      </c>
      <c r="N269" s="54">
        <v>0</v>
      </c>
      <c r="O269" s="54">
        <v>0</v>
      </c>
      <c r="P269" s="60" t="s">
        <v>1085</v>
      </c>
      <c r="Q269" s="60" t="s">
        <v>1089</v>
      </c>
      <c r="R269" s="60" t="s">
        <v>1032</v>
      </c>
      <c r="S269" s="60" t="s">
        <v>1056</v>
      </c>
      <c r="T269" s="60" t="s">
        <v>1057</v>
      </c>
      <c r="U269" s="60" t="s">
        <v>1057</v>
      </c>
      <c r="V269" s="62" t="s">
        <v>1057</v>
      </c>
      <c r="W269" s="60" t="s">
        <v>1109</v>
      </c>
      <c r="X269" s="60" t="s">
        <v>1057</v>
      </c>
      <c r="Y269" s="62" t="s">
        <v>1057</v>
      </c>
      <c r="Z269" s="62" t="s">
        <v>1057</v>
      </c>
      <c r="AA269" s="62" t="s">
        <v>1057</v>
      </c>
      <c r="AB269" s="61" t="s">
        <v>1057</v>
      </c>
      <c r="AC269" s="61" t="s">
        <v>1057</v>
      </c>
    </row>
    <row r="270" spans="1:29" ht="190.5" customHeight="1" x14ac:dyDescent="0.15">
      <c r="A270" s="59" t="s">
        <v>1595</v>
      </c>
      <c r="B270" s="60" t="s">
        <v>1490</v>
      </c>
      <c r="C270" s="60" t="s">
        <v>1491</v>
      </c>
      <c r="D270" s="60" t="s">
        <v>1492</v>
      </c>
      <c r="E270" s="60" t="s">
        <v>60</v>
      </c>
      <c r="F270" s="60" t="s">
        <v>746</v>
      </c>
      <c r="G270" s="60" t="s">
        <v>1090</v>
      </c>
      <c r="H270" s="60" t="s">
        <v>1182</v>
      </c>
      <c r="I270" s="61">
        <v>65000000000</v>
      </c>
      <c r="J270" s="60" t="s">
        <v>59</v>
      </c>
      <c r="K270" s="54">
        <v>300000</v>
      </c>
      <c r="L270" s="54">
        <v>300000</v>
      </c>
      <c r="M270" s="54">
        <v>0</v>
      </c>
      <c r="N270" s="54">
        <v>0</v>
      </c>
      <c r="O270" s="54">
        <v>0</v>
      </c>
      <c r="P270" s="60" t="s">
        <v>1085</v>
      </c>
      <c r="Q270" s="60" t="s">
        <v>1086</v>
      </c>
      <c r="R270" s="60" t="s">
        <v>1032</v>
      </c>
      <c r="S270" s="60" t="s">
        <v>1056</v>
      </c>
      <c r="T270" s="60" t="s">
        <v>1057</v>
      </c>
      <c r="U270" s="60" t="s">
        <v>1057</v>
      </c>
      <c r="V270" s="62" t="s">
        <v>1057</v>
      </c>
      <c r="W270" s="60" t="s">
        <v>1057</v>
      </c>
      <c r="X270" s="60" t="s">
        <v>1057</v>
      </c>
      <c r="Y270" s="62" t="s">
        <v>1057</v>
      </c>
      <c r="Z270" s="62" t="s">
        <v>1057</v>
      </c>
      <c r="AA270" s="62" t="s">
        <v>1057</v>
      </c>
      <c r="AB270" s="61" t="s">
        <v>1057</v>
      </c>
      <c r="AC270" s="61" t="s">
        <v>1057</v>
      </c>
    </row>
    <row r="271" spans="1:29" ht="165" customHeight="1" x14ac:dyDescent="0.15">
      <c r="A271" s="59" t="s">
        <v>255</v>
      </c>
      <c r="B271" s="60" t="s">
        <v>1490</v>
      </c>
      <c r="C271" s="60" t="s">
        <v>1493</v>
      </c>
      <c r="D271" s="60" t="s">
        <v>1494</v>
      </c>
      <c r="E271" s="60" t="s">
        <v>60</v>
      </c>
      <c r="F271" s="60" t="s">
        <v>746</v>
      </c>
      <c r="G271" s="60" t="s">
        <v>1090</v>
      </c>
      <c r="H271" s="60" t="s">
        <v>1182</v>
      </c>
      <c r="I271" s="61">
        <v>65000000000</v>
      </c>
      <c r="J271" s="60" t="s">
        <v>59</v>
      </c>
      <c r="K271" s="54">
        <v>300000</v>
      </c>
      <c r="L271" s="54">
        <v>300000</v>
      </c>
      <c r="M271" s="54">
        <v>0</v>
      </c>
      <c r="N271" s="54">
        <v>0</v>
      </c>
      <c r="O271" s="54">
        <v>0</v>
      </c>
      <c r="P271" s="60" t="s">
        <v>1085</v>
      </c>
      <c r="Q271" s="60" t="s">
        <v>1086</v>
      </c>
      <c r="R271" s="60" t="s">
        <v>1032</v>
      </c>
      <c r="S271" s="60" t="s">
        <v>1056</v>
      </c>
      <c r="T271" s="60" t="s">
        <v>1057</v>
      </c>
      <c r="U271" s="60" t="s">
        <v>1057</v>
      </c>
      <c r="V271" s="62" t="s">
        <v>1057</v>
      </c>
      <c r="W271" s="60" t="s">
        <v>1057</v>
      </c>
      <c r="X271" s="60" t="s">
        <v>1057</v>
      </c>
      <c r="Y271" s="62" t="s">
        <v>1057</v>
      </c>
      <c r="Z271" s="62" t="s">
        <v>1057</v>
      </c>
      <c r="AA271" s="62" t="s">
        <v>1057</v>
      </c>
      <c r="AB271" s="61" t="s">
        <v>1057</v>
      </c>
      <c r="AC271" s="61" t="s">
        <v>1057</v>
      </c>
    </row>
    <row r="272" spans="1:29" s="23" customFormat="1" ht="33" customHeight="1" x14ac:dyDescent="0.15">
      <c r="A272" s="40" t="s">
        <v>1507</v>
      </c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3" t="s">
        <v>1516</v>
      </c>
      <c r="Q272" s="43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</row>
    <row r="273" spans="1:29" s="68" customFormat="1" ht="180.75" customHeight="1" x14ac:dyDescent="0.15">
      <c r="A273" s="59">
        <v>59</v>
      </c>
      <c r="B273" s="60" t="s">
        <v>1435</v>
      </c>
      <c r="C273" s="60" t="s">
        <v>1436</v>
      </c>
      <c r="D273" s="60" t="s">
        <v>1437</v>
      </c>
      <c r="E273" s="60" t="s">
        <v>60</v>
      </c>
      <c r="F273" s="60" t="s">
        <v>1438</v>
      </c>
      <c r="G273" s="60" t="s">
        <v>1439</v>
      </c>
      <c r="H273" s="60" t="s">
        <v>1440</v>
      </c>
      <c r="I273" s="61">
        <v>65000000000</v>
      </c>
      <c r="J273" s="60" t="s">
        <v>59</v>
      </c>
      <c r="K273" s="54">
        <v>800002.82</v>
      </c>
      <c r="L273" s="54">
        <v>800002.82</v>
      </c>
      <c r="M273" s="54">
        <v>0</v>
      </c>
      <c r="N273" s="54">
        <v>0</v>
      </c>
      <c r="O273" s="54">
        <v>0</v>
      </c>
      <c r="P273" s="60" t="s">
        <v>1086</v>
      </c>
      <c r="Q273" s="60" t="s">
        <v>1089</v>
      </c>
      <c r="R273" s="60" t="s">
        <v>1018</v>
      </c>
      <c r="S273" s="60" t="s">
        <v>1056</v>
      </c>
      <c r="T273" s="60" t="s">
        <v>1067</v>
      </c>
      <c r="U273" s="60" t="s">
        <v>1067</v>
      </c>
      <c r="V273" s="62" t="s">
        <v>1067</v>
      </c>
      <c r="W273" s="60" t="s">
        <v>1067</v>
      </c>
      <c r="X273" s="60" t="s">
        <v>1067</v>
      </c>
      <c r="Y273" s="62" t="s">
        <v>1067</v>
      </c>
      <c r="Z273" s="62" t="s">
        <v>1067</v>
      </c>
      <c r="AA273" s="62" t="s">
        <v>1067</v>
      </c>
      <c r="AB273" s="61" t="s">
        <v>1067</v>
      </c>
      <c r="AC273" s="61" t="s">
        <v>1067</v>
      </c>
    </row>
    <row r="274" spans="1:29" ht="180.75" customHeight="1" x14ac:dyDescent="0.15">
      <c r="A274" s="59" t="s">
        <v>257</v>
      </c>
      <c r="B274" s="60" t="s">
        <v>1124</v>
      </c>
      <c r="C274" s="60" t="s">
        <v>1125</v>
      </c>
      <c r="D274" s="60" t="s">
        <v>1126</v>
      </c>
      <c r="E274" s="60" t="s">
        <v>60</v>
      </c>
      <c r="F274" s="60">
        <v>796</v>
      </c>
      <c r="G274" s="60" t="s">
        <v>1090</v>
      </c>
      <c r="H274" s="60" t="s">
        <v>1127</v>
      </c>
      <c r="I274" s="61">
        <v>65000000000</v>
      </c>
      <c r="J274" s="60" t="s">
        <v>59</v>
      </c>
      <c r="K274" s="54">
        <v>1100000</v>
      </c>
      <c r="L274" s="54">
        <v>1100000</v>
      </c>
      <c r="M274" s="54">
        <v>0</v>
      </c>
      <c r="N274" s="54">
        <v>0</v>
      </c>
      <c r="O274" s="54">
        <v>0</v>
      </c>
      <c r="P274" s="60" t="s">
        <v>1128</v>
      </c>
      <c r="Q274" s="60" t="s">
        <v>1133</v>
      </c>
      <c r="R274" s="60" t="s">
        <v>1032</v>
      </c>
      <c r="S274" s="60" t="s">
        <v>1056</v>
      </c>
      <c r="T274" s="60" t="s">
        <v>1057</v>
      </c>
      <c r="U274" s="60" t="s">
        <v>1057</v>
      </c>
      <c r="V274" s="62" t="s">
        <v>1057</v>
      </c>
      <c r="W274" s="60" t="s">
        <v>1057</v>
      </c>
      <c r="X274" s="60" t="s">
        <v>1057</v>
      </c>
      <c r="Y274" s="62" t="s">
        <v>1057</v>
      </c>
      <c r="Z274" s="62" t="s">
        <v>1057</v>
      </c>
      <c r="AA274" s="62" t="s">
        <v>1057</v>
      </c>
      <c r="AB274" s="61" t="s">
        <v>1057</v>
      </c>
      <c r="AC274" s="61" t="s">
        <v>1057</v>
      </c>
    </row>
    <row r="275" spans="1:29" ht="223.5" customHeight="1" x14ac:dyDescent="0.15">
      <c r="A275" s="59" t="s">
        <v>259</v>
      </c>
      <c r="B275" s="60" t="s">
        <v>1129</v>
      </c>
      <c r="C275" s="60" t="s">
        <v>1130</v>
      </c>
      <c r="D275" s="60" t="s">
        <v>1131</v>
      </c>
      <c r="E275" s="60" t="s">
        <v>60</v>
      </c>
      <c r="F275" s="60" t="s">
        <v>823</v>
      </c>
      <c r="G275" s="60" t="s">
        <v>1081</v>
      </c>
      <c r="H275" s="60" t="s">
        <v>1132</v>
      </c>
      <c r="I275" s="61">
        <v>65000000000</v>
      </c>
      <c r="J275" s="60" t="s">
        <v>59</v>
      </c>
      <c r="K275" s="54">
        <v>32000000</v>
      </c>
      <c r="L275" s="54">
        <v>32000000</v>
      </c>
      <c r="M275" s="54">
        <v>0</v>
      </c>
      <c r="N275" s="54">
        <v>0</v>
      </c>
      <c r="O275" s="54">
        <v>0</v>
      </c>
      <c r="P275" s="60" t="s">
        <v>1128</v>
      </c>
      <c r="Q275" s="60" t="s">
        <v>1134</v>
      </c>
      <c r="R275" s="60" t="s">
        <v>1032</v>
      </c>
      <c r="S275" s="60" t="s">
        <v>1056</v>
      </c>
      <c r="T275" s="60" t="s">
        <v>1057</v>
      </c>
      <c r="U275" s="60" t="s">
        <v>1057</v>
      </c>
      <c r="V275" s="62" t="s">
        <v>1057</v>
      </c>
      <c r="W275" s="60" t="s">
        <v>1057</v>
      </c>
      <c r="X275" s="60" t="s">
        <v>1057</v>
      </c>
      <c r="Y275" s="62" t="s">
        <v>1057</v>
      </c>
      <c r="Z275" s="62" t="s">
        <v>1057</v>
      </c>
      <c r="AA275" s="62" t="s">
        <v>1057</v>
      </c>
      <c r="AB275" s="61" t="s">
        <v>1057</v>
      </c>
      <c r="AC275" s="61" t="s">
        <v>1057</v>
      </c>
    </row>
    <row r="276" spans="1:29" ht="200.25" customHeight="1" x14ac:dyDescent="0.15">
      <c r="A276" s="59" t="s">
        <v>261</v>
      </c>
      <c r="B276" s="60" t="s">
        <v>1172</v>
      </c>
      <c r="C276" s="60" t="s">
        <v>1173</v>
      </c>
      <c r="D276" s="60" t="s">
        <v>1174</v>
      </c>
      <c r="E276" s="60" t="s">
        <v>60</v>
      </c>
      <c r="F276" s="60" t="s">
        <v>823</v>
      </c>
      <c r="G276" s="60" t="s">
        <v>1081</v>
      </c>
      <c r="H276" s="60">
        <v>4</v>
      </c>
      <c r="I276" s="61">
        <v>65000000000</v>
      </c>
      <c r="J276" s="60" t="s">
        <v>59</v>
      </c>
      <c r="K276" s="54">
        <v>321600</v>
      </c>
      <c r="L276" s="54">
        <v>321600</v>
      </c>
      <c r="M276" s="54">
        <v>0</v>
      </c>
      <c r="N276" s="54">
        <v>0</v>
      </c>
      <c r="O276" s="54">
        <v>0</v>
      </c>
      <c r="P276" s="60" t="s">
        <v>1086</v>
      </c>
      <c r="Q276" s="60" t="s">
        <v>1089</v>
      </c>
      <c r="R276" s="60" t="s">
        <v>1032</v>
      </c>
      <c r="S276" s="60" t="s">
        <v>1056</v>
      </c>
      <c r="T276" s="60" t="s">
        <v>1057</v>
      </c>
      <c r="U276" s="60" t="s">
        <v>1057</v>
      </c>
      <c r="V276" s="62" t="s">
        <v>1057</v>
      </c>
      <c r="W276" s="60" t="s">
        <v>1067</v>
      </c>
      <c r="X276" s="60" t="s">
        <v>1057</v>
      </c>
      <c r="Y276" s="62" t="s">
        <v>1057</v>
      </c>
      <c r="Z276" s="62" t="s">
        <v>1057</v>
      </c>
      <c r="AA276" s="62" t="s">
        <v>1057</v>
      </c>
      <c r="AB276" s="61" t="s">
        <v>1057</v>
      </c>
      <c r="AC276" s="61" t="s">
        <v>1057</v>
      </c>
    </row>
    <row r="277" spans="1:29" ht="174" customHeight="1" x14ac:dyDescent="0.15">
      <c r="A277" s="59" t="s">
        <v>263</v>
      </c>
      <c r="B277" s="60" t="s">
        <v>1247</v>
      </c>
      <c r="C277" s="60" t="s">
        <v>1248</v>
      </c>
      <c r="D277" s="60" t="s">
        <v>1268</v>
      </c>
      <c r="E277" s="60" t="s">
        <v>60</v>
      </c>
      <c r="F277" s="60" t="s">
        <v>746</v>
      </c>
      <c r="G277" s="60" t="s">
        <v>1090</v>
      </c>
      <c r="H277" s="60" t="s">
        <v>33</v>
      </c>
      <c r="I277" s="61">
        <v>65000000000</v>
      </c>
      <c r="J277" s="60" t="s">
        <v>59</v>
      </c>
      <c r="K277" s="54">
        <v>1080000</v>
      </c>
      <c r="L277" s="54">
        <v>1080000</v>
      </c>
      <c r="M277" s="54">
        <v>0</v>
      </c>
      <c r="N277" s="54">
        <v>0</v>
      </c>
      <c r="O277" s="54">
        <v>0</v>
      </c>
      <c r="P277" s="60" t="s">
        <v>1086</v>
      </c>
      <c r="Q277" s="60" t="s">
        <v>1088</v>
      </c>
      <c r="R277" s="60" t="s">
        <v>1032</v>
      </c>
      <c r="S277" s="60" t="s">
        <v>1056</v>
      </c>
      <c r="T277" s="60" t="s">
        <v>1057</v>
      </c>
      <c r="U277" s="60" t="s">
        <v>1057</v>
      </c>
      <c r="V277" s="62" t="s">
        <v>1057</v>
      </c>
      <c r="W277" s="60" t="s">
        <v>1057</v>
      </c>
      <c r="X277" s="60" t="s">
        <v>1057</v>
      </c>
      <c r="Y277" s="62" t="s">
        <v>1057</v>
      </c>
      <c r="Z277" s="62" t="s">
        <v>1057</v>
      </c>
      <c r="AA277" s="62" t="s">
        <v>1057</v>
      </c>
      <c r="AB277" s="61" t="s">
        <v>1057</v>
      </c>
      <c r="AC277" s="61" t="s">
        <v>1057</v>
      </c>
    </row>
    <row r="278" spans="1:29" ht="372" customHeight="1" x14ac:dyDescent="0.15">
      <c r="A278" s="59" t="s">
        <v>1596</v>
      </c>
      <c r="B278" s="60" t="s">
        <v>1323</v>
      </c>
      <c r="C278" s="60" t="s">
        <v>1329</v>
      </c>
      <c r="D278" s="60" t="s">
        <v>1330</v>
      </c>
      <c r="E278" s="60" t="s">
        <v>60</v>
      </c>
      <c r="F278" s="60" t="s">
        <v>823</v>
      </c>
      <c r="G278" s="60" t="s">
        <v>1081</v>
      </c>
      <c r="H278" s="60" t="s">
        <v>13</v>
      </c>
      <c r="I278" s="61">
        <v>65000000000</v>
      </c>
      <c r="J278" s="60" t="s">
        <v>59</v>
      </c>
      <c r="K278" s="54">
        <v>2700000</v>
      </c>
      <c r="L278" s="54">
        <v>2700000</v>
      </c>
      <c r="M278" s="54">
        <v>0</v>
      </c>
      <c r="N278" s="54">
        <v>0</v>
      </c>
      <c r="O278" s="54">
        <v>0</v>
      </c>
      <c r="P278" s="60" t="s">
        <v>1086</v>
      </c>
      <c r="Q278" s="60" t="s">
        <v>1088</v>
      </c>
      <c r="R278" s="60" t="s">
        <v>1018</v>
      </c>
      <c r="S278" s="60" t="s">
        <v>1056</v>
      </c>
      <c r="T278" s="60" t="s">
        <v>1057</v>
      </c>
      <c r="U278" s="60" t="s">
        <v>1057</v>
      </c>
      <c r="V278" s="62" t="s">
        <v>1057</v>
      </c>
      <c r="W278" s="60" t="s">
        <v>1056</v>
      </c>
      <c r="X278" s="60" t="s">
        <v>1057</v>
      </c>
      <c r="Y278" s="62" t="s">
        <v>1057</v>
      </c>
      <c r="Z278" s="62" t="s">
        <v>1057</v>
      </c>
      <c r="AA278" s="62" t="s">
        <v>1057</v>
      </c>
      <c r="AB278" s="61" t="s">
        <v>1057</v>
      </c>
      <c r="AC278" s="61" t="s">
        <v>1057</v>
      </c>
    </row>
    <row r="279" spans="1:29" ht="198.75" customHeight="1" x14ac:dyDescent="0.15">
      <c r="A279" s="59" t="s">
        <v>265</v>
      </c>
      <c r="B279" s="60" t="s">
        <v>1142</v>
      </c>
      <c r="C279" s="60" t="s">
        <v>1143</v>
      </c>
      <c r="D279" s="60" t="s">
        <v>1414</v>
      </c>
      <c r="E279" s="60" t="s">
        <v>60</v>
      </c>
      <c r="F279" s="60" t="s">
        <v>667</v>
      </c>
      <c r="G279" s="60" t="s">
        <v>1148</v>
      </c>
      <c r="H279" s="60" t="s">
        <v>13</v>
      </c>
      <c r="I279" s="61">
        <v>65000000000</v>
      </c>
      <c r="J279" s="60" t="s">
        <v>59</v>
      </c>
      <c r="K279" s="54">
        <v>500000</v>
      </c>
      <c r="L279" s="54">
        <v>500000</v>
      </c>
      <c r="M279" s="54">
        <v>0</v>
      </c>
      <c r="N279" s="54">
        <v>0</v>
      </c>
      <c r="O279" s="54">
        <v>0</v>
      </c>
      <c r="P279" s="60" t="s">
        <v>1086</v>
      </c>
      <c r="Q279" s="60" t="s">
        <v>1089</v>
      </c>
      <c r="R279" s="60" t="s">
        <v>1032</v>
      </c>
      <c r="S279" s="60" t="s">
        <v>1109</v>
      </c>
      <c r="T279" s="60" t="s">
        <v>1057</v>
      </c>
      <c r="U279" s="60" t="s">
        <v>1057</v>
      </c>
      <c r="V279" s="62" t="s">
        <v>1057</v>
      </c>
      <c r="W279" s="60" t="s">
        <v>1057</v>
      </c>
      <c r="X279" s="60" t="s">
        <v>1057</v>
      </c>
      <c r="Y279" s="62" t="s">
        <v>1057</v>
      </c>
      <c r="Z279" s="62" t="s">
        <v>1057</v>
      </c>
      <c r="AA279" s="62" t="s">
        <v>1057</v>
      </c>
      <c r="AB279" s="61" t="s">
        <v>1057</v>
      </c>
      <c r="AC279" s="61" t="s">
        <v>1057</v>
      </c>
    </row>
    <row r="280" spans="1:29" ht="212.25" customHeight="1" x14ac:dyDescent="0.15">
      <c r="A280" s="59" t="s">
        <v>267</v>
      </c>
      <c r="B280" s="60" t="s">
        <v>1422</v>
      </c>
      <c r="C280" s="60" t="s">
        <v>1423</v>
      </c>
      <c r="D280" s="60" t="s">
        <v>1474</v>
      </c>
      <c r="E280" s="60" t="s">
        <v>60</v>
      </c>
      <c r="F280" s="60" t="s">
        <v>746</v>
      </c>
      <c r="G280" s="60" t="s">
        <v>1090</v>
      </c>
      <c r="H280" s="60" t="s">
        <v>13</v>
      </c>
      <c r="I280" s="61">
        <v>65000000000</v>
      </c>
      <c r="J280" s="60" t="s">
        <v>59</v>
      </c>
      <c r="K280" s="54">
        <v>7700000</v>
      </c>
      <c r="L280" s="54">
        <v>7700000</v>
      </c>
      <c r="M280" s="54">
        <v>0</v>
      </c>
      <c r="N280" s="54">
        <v>0</v>
      </c>
      <c r="O280" s="54">
        <v>0</v>
      </c>
      <c r="P280" s="60" t="s">
        <v>1086</v>
      </c>
      <c r="Q280" s="60" t="s">
        <v>1089</v>
      </c>
      <c r="R280" s="60" t="s">
        <v>1032</v>
      </c>
      <c r="S280" s="60" t="s">
        <v>1056</v>
      </c>
      <c r="T280" s="60" t="s">
        <v>1057</v>
      </c>
      <c r="U280" s="60" t="s">
        <v>1057</v>
      </c>
      <c r="V280" s="62" t="s">
        <v>1057</v>
      </c>
      <c r="W280" s="60" t="s">
        <v>1067</v>
      </c>
      <c r="X280" s="60" t="s">
        <v>1057</v>
      </c>
      <c r="Y280" s="62" t="s">
        <v>1057</v>
      </c>
      <c r="Z280" s="62" t="s">
        <v>1057</v>
      </c>
      <c r="AA280" s="62" t="s">
        <v>1057</v>
      </c>
      <c r="AB280" s="61" t="s">
        <v>1057</v>
      </c>
      <c r="AC280" s="61" t="s">
        <v>1057</v>
      </c>
    </row>
    <row r="281" spans="1:29" ht="330.75" customHeight="1" x14ac:dyDescent="0.15">
      <c r="A281" s="59" t="s">
        <v>269</v>
      </c>
      <c r="B281" s="60" t="s">
        <v>1482</v>
      </c>
      <c r="C281" s="60" t="s">
        <v>1497</v>
      </c>
      <c r="D281" s="60" t="s">
        <v>1498</v>
      </c>
      <c r="E281" s="60" t="s">
        <v>60</v>
      </c>
      <c r="F281" s="60" t="s">
        <v>267</v>
      </c>
      <c r="G281" s="60" t="s">
        <v>1233</v>
      </c>
      <c r="H281" s="60" t="s">
        <v>1499</v>
      </c>
      <c r="I281" s="61">
        <v>65000000000</v>
      </c>
      <c r="J281" s="60" t="s">
        <v>59</v>
      </c>
      <c r="K281" s="54">
        <v>1186500</v>
      </c>
      <c r="L281" s="54">
        <v>1186500</v>
      </c>
      <c r="M281" s="54">
        <v>0</v>
      </c>
      <c r="N281" s="54">
        <v>0</v>
      </c>
      <c r="O281" s="54">
        <v>0</v>
      </c>
      <c r="P281" s="60" t="s">
        <v>1086</v>
      </c>
      <c r="Q281" s="60" t="s">
        <v>1089</v>
      </c>
      <c r="R281" s="60" t="s">
        <v>1032</v>
      </c>
      <c r="S281" s="60" t="s">
        <v>1056</v>
      </c>
      <c r="T281" s="60" t="s">
        <v>1057</v>
      </c>
      <c r="U281" s="60" t="s">
        <v>1057</v>
      </c>
      <c r="V281" s="62" t="s">
        <v>1057</v>
      </c>
      <c r="W281" s="60" t="s">
        <v>1109</v>
      </c>
      <c r="X281" s="60" t="s">
        <v>1057</v>
      </c>
      <c r="Y281" s="62" t="s">
        <v>1057</v>
      </c>
      <c r="Z281" s="62" t="s">
        <v>1057</v>
      </c>
      <c r="AA281" s="62" t="s">
        <v>1057</v>
      </c>
      <c r="AB281" s="61" t="s">
        <v>1057</v>
      </c>
      <c r="AC281" s="61" t="s">
        <v>1057</v>
      </c>
    </row>
    <row r="282" spans="1:29" ht="186.75" customHeight="1" x14ac:dyDescent="0.15">
      <c r="A282" s="59" t="s">
        <v>271</v>
      </c>
      <c r="B282" s="60" t="s">
        <v>1490</v>
      </c>
      <c r="C282" s="60" t="s">
        <v>1491</v>
      </c>
      <c r="D282" s="60" t="s">
        <v>1492</v>
      </c>
      <c r="E282" s="60" t="s">
        <v>60</v>
      </c>
      <c r="F282" s="60" t="s">
        <v>746</v>
      </c>
      <c r="G282" s="60" t="s">
        <v>1090</v>
      </c>
      <c r="H282" s="60" t="s">
        <v>1182</v>
      </c>
      <c r="I282" s="61">
        <v>65000000000</v>
      </c>
      <c r="J282" s="60" t="s">
        <v>59</v>
      </c>
      <c r="K282" s="54">
        <v>300000</v>
      </c>
      <c r="L282" s="54">
        <v>300000</v>
      </c>
      <c r="M282" s="54">
        <v>0</v>
      </c>
      <c r="N282" s="54">
        <v>0</v>
      </c>
      <c r="O282" s="54">
        <v>0</v>
      </c>
      <c r="P282" s="60" t="s">
        <v>1086</v>
      </c>
      <c r="Q282" s="60" t="s">
        <v>1087</v>
      </c>
      <c r="R282" s="60" t="s">
        <v>1032</v>
      </c>
      <c r="S282" s="60" t="s">
        <v>1056</v>
      </c>
      <c r="T282" s="60" t="s">
        <v>1057</v>
      </c>
      <c r="U282" s="60" t="s">
        <v>1057</v>
      </c>
      <c r="V282" s="62" t="s">
        <v>1057</v>
      </c>
      <c r="W282" s="60" t="s">
        <v>1057</v>
      </c>
      <c r="X282" s="60" t="s">
        <v>1057</v>
      </c>
      <c r="Y282" s="62" t="s">
        <v>1057</v>
      </c>
      <c r="Z282" s="62" t="s">
        <v>1057</v>
      </c>
      <c r="AA282" s="62" t="s">
        <v>1057</v>
      </c>
      <c r="AB282" s="61" t="s">
        <v>1057</v>
      </c>
      <c r="AC282" s="61" t="s">
        <v>1057</v>
      </c>
    </row>
    <row r="283" spans="1:29" ht="221.25" customHeight="1" x14ac:dyDescent="0.15">
      <c r="A283" s="59" t="s">
        <v>273</v>
      </c>
      <c r="B283" s="60" t="s">
        <v>1490</v>
      </c>
      <c r="C283" s="60" t="s">
        <v>1493</v>
      </c>
      <c r="D283" s="60" t="s">
        <v>1494</v>
      </c>
      <c r="E283" s="60" t="s">
        <v>60</v>
      </c>
      <c r="F283" s="60" t="s">
        <v>746</v>
      </c>
      <c r="G283" s="60" t="s">
        <v>1090</v>
      </c>
      <c r="H283" s="60" t="s">
        <v>1182</v>
      </c>
      <c r="I283" s="61">
        <v>65000000000</v>
      </c>
      <c r="J283" s="60" t="s">
        <v>59</v>
      </c>
      <c r="K283" s="54">
        <v>300000</v>
      </c>
      <c r="L283" s="54">
        <v>300000</v>
      </c>
      <c r="M283" s="54">
        <v>0</v>
      </c>
      <c r="N283" s="54">
        <v>0</v>
      </c>
      <c r="O283" s="54">
        <v>0</v>
      </c>
      <c r="P283" s="60" t="s">
        <v>1086</v>
      </c>
      <c r="Q283" s="60" t="s">
        <v>1087</v>
      </c>
      <c r="R283" s="60" t="s">
        <v>1032</v>
      </c>
      <c r="S283" s="60" t="s">
        <v>1056</v>
      </c>
      <c r="T283" s="60" t="s">
        <v>1057</v>
      </c>
      <c r="U283" s="60" t="s">
        <v>1057</v>
      </c>
      <c r="V283" s="62" t="s">
        <v>1057</v>
      </c>
      <c r="W283" s="60" t="s">
        <v>1057</v>
      </c>
      <c r="X283" s="60" t="s">
        <v>1057</v>
      </c>
      <c r="Y283" s="62" t="s">
        <v>1057</v>
      </c>
      <c r="Z283" s="62" t="s">
        <v>1057</v>
      </c>
      <c r="AA283" s="62" t="s">
        <v>1057</v>
      </c>
      <c r="AB283" s="61" t="s">
        <v>1057</v>
      </c>
      <c r="AC283" s="61" t="s">
        <v>1057</v>
      </c>
    </row>
    <row r="284" spans="1:29" s="23" customFormat="1" ht="34.5" customHeight="1" x14ac:dyDescent="0.15">
      <c r="A284" s="40" t="s">
        <v>1507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3" t="s">
        <v>1517</v>
      </c>
      <c r="Q284" s="43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</row>
    <row r="285" spans="1:29" ht="273.75" customHeight="1" x14ac:dyDescent="0.15">
      <c r="A285" s="59" t="s">
        <v>275</v>
      </c>
      <c r="B285" s="60" t="s">
        <v>1099</v>
      </c>
      <c r="C285" s="60" t="s">
        <v>1100</v>
      </c>
      <c r="D285" s="60" t="s">
        <v>1101</v>
      </c>
      <c r="E285" s="60" t="s">
        <v>60</v>
      </c>
      <c r="F285" s="60" t="s">
        <v>929</v>
      </c>
      <c r="G285" s="60" t="s">
        <v>1102</v>
      </c>
      <c r="H285" s="60" t="s">
        <v>1103</v>
      </c>
      <c r="I285" s="61" t="s">
        <v>1104</v>
      </c>
      <c r="J285" s="60" t="s">
        <v>1105</v>
      </c>
      <c r="K285" s="54">
        <v>2500000</v>
      </c>
      <c r="L285" s="54">
        <v>2500000</v>
      </c>
      <c r="M285" s="54">
        <v>0</v>
      </c>
      <c r="N285" s="54">
        <v>0</v>
      </c>
      <c r="O285" s="54">
        <v>0</v>
      </c>
      <c r="P285" s="60" t="s">
        <v>1114</v>
      </c>
      <c r="Q285" s="60" t="s">
        <v>1115</v>
      </c>
      <c r="R285" s="60" t="s">
        <v>1108</v>
      </c>
      <c r="S285" s="60" t="s">
        <v>1109</v>
      </c>
      <c r="T285" s="60" t="s">
        <v>1067</v>
      </c>
      <c r="U285" s="60" t="s">
        <v>1067</v>
      </c>
      <c r="V285" s="62" t="s">
        <v>1067</v>
      </c>
      <c r="W285" s="60" t="s">
        <v>1067</v>
      </c>
      <c r="X285" s="60" t="s">
        <v>1067</v>
      </c>
      <c r="Y285" s="62" t="s">
        <v>1067</v>
      </c>
      <c r="Z285" s="62" t="s">
        <v>1067</v>
      </c>
      <c r="AA285" s="62" t="s">
        <v>1067</v>
      </c>
      <c r="AB285" s="61" t="s">
        <v>1067</v>
      </c>
      <c r="AC285" s="61" t="s">
        <v>1067</v>
      </c>
    </row>
    <row r="286" spans="1:29" ht="350.25" customHeight="1" x14ac:dyDescent="0.15">
      <c r="A286" s="59" t="s">
        <v>277</v>
      </c>
      <c r="B286" s="60" t="s">
        <v>1099</v>
      </c>
      <c r="C286" s="60" t="s">
        <v>1100</v>
      </c>
      <c r="D286" s="60" t="s">
        <v>1111</v>
      </c>
      <c r="E286" s="60" t="s">
        <v>60</v>
      </c>
      <c r="F286" s="60" t="s">
        <v>929</v>
      </c>
      <c r="G286" s="60" t="s">
        <v>1102</v>
      </c>
      <c r="H286" s="60" t="s">
        <v>1103</v>
      </c>
      <c r="I286" s="61" t="s">
        <v>1112</v>
      </c>
      <c r="J286" s="60" t="s">
        <v>1113</v>
      </c>
      <c r="K286" s="54">
        <v>2500000</v>
      </c>
      <c r="L286" s="54">
        <v>2500000</v>
      </c>
      <c r="M286" s="54">
        <v>0</v>
      </c>
      <c r="N286" s="54">
        <v>0</v>
      </c>
      <c r="O286" s="54">
        <v>0</v>
      </c>
      <c r="P286" s="60" t="s">
        <v>1114</v>
      </c>
      <c r="Q286" s="60" t="s">
        <v>1115</v>
      </c>
      <c r="R286" s="60" t="s">
        <v>1108</v>
      </c>
      <c r="S286" s="60" t="s">
        <v>1109</v>
      </c>
      <c r="T286" s="60" t="s">
        <v>1067</v>
      </c>
      <c r="U286" s="60" t="s">
        <v>1067</v>
      </c>
      <c r="V286" s="62" t="s">
        <v>1067</v>
      </c>
      <c r="W286" s="60" t="s">
        <v>1067</v>
      </c>
      <c r="X286" s="60" t="s">
        <v>1067</v>
      </c>
      <c r="Y286" s="62" t="s">
        <v>1067</v>
      </c>
      <c r="Z286" s="62" t="s">
        <v>1067</v>
      </c>
      <c r="AA286" s="62" t="s">
        <v>1067</v>
      </c>
      <c r="AB286" s="61" t="s">
        <v>1067</v>
      </c>
      <c r="AC286" s="61" t="s">
        <v>1067</v>
      </c>
    </row>
    <row r="287" spans="1:29" s="66" customFormat="1" ht="228.75" customHeight="1" x14ac:dyDescent="0.15">
      <c r="A287" s="59" t="s">
        <v>279</v>
      </c>
      <c r="B287" s="60" t="s">
        <v>1135</v>
      </c>
      <c r="C287" s="60" t="s">
        <v>1136</v>
      </c>
      <c r="D287" s="60" t="s">
        <v>1137</v>
      </c>
      <c r="E287" s="60" t="s">
        <v>60</v>
      </c>
      <c r="F287" s="60" t="s">
        <v>823</v>
      </c>
      <c r="G287" s="60" t="s">
        <v>1081</v>
      </c>
      <c r="H287" s="60" t="s">
        <v>1132</v>
      </c>
      <c r="I287" s="61">
        <v>65000000000</v>
      </c>
      <c r="J287" s="60" t="s">
        <v>59</v>
      </c>
      <c r="K287" s="54">
        <v>42000000</v>
      </c>
      <c r="L287" s="54">
        <v>42000000</v>
      </c>
      <c r="M287" s="54">
        <v>0</v>
      </c>
      <c r="N287" s="54">
        <v>0</v>
      </c>
      <c r="O287" s="54">
        <v>0</v>
      </c>
      <c r="P287" s="60" t="s">
        <v>1114</v>
      </c>
      <c r="Q287" s="60" t="s">
        <v>1141</v>
      </c>
      <c r="R287" s="60" t="s">
        <v>1032</v>
      </c>
      <c r="S287" s="60" t="s">
        <v>1056</v>
      </c>
      <c r="T287" s="60" t="s">
        <v>1067</v>
      </c>
      <c r="U287" s="60" t="s">
        <v>1067</v>
      </c>
      <c r="V287" s="62" t="s">
        <v>1067</v>
      </c>
      <c r="W287" s="60" t="s">
        <v>1067</v>
      </c>
      <c r="X287" s="60" t="s">
        <v>1067</v>
      </c>
      <c r="Y287" s="62" t="s">
        <v>1067</v>
      </c>
      <c r="Z287" s="62" t="s">
        <v>1067</v>
      </c>
      <c r="AA287" s="62" t="s">
        <v>1067</v>
      </c>
      <c r="AB287" s="61" t="s">
        <v>1067</v>
      </c>
      <c r="AC287" s="61" t="s">
        <v>1067</v>
      </c>
    </row>
    <row r="288" spans="1:29" ht="294.75" customHeight="1" x14ac:dyDescent="0.15">
      <c r="A288" s="59" t="s">
        <v>281</v>
      </c>
      <c r="B288" s="60" t="s">
        <v>1138</v>
      </c>
      <c r="C288" s="60" t="s">
        <v>1139</v>
      </c>
      <c r="D288" s="60" t="s">
        <v>1140</v>
      </c>
      <c r="E288" s="60" t="s">
        <v>60</v>
      </c>
      <c r="F288" s="60" t="s">
        <v>823</v>
      </c>
      <c r="G288" s="60" t="s">
        <v>1081</v>
      </c>
      <c r="H288" s="60" t="s">
        <v>1132</v>
      </c>
      <c r="I288" s="61">
        <v>65000000000</v>
      </c>
      <c r="J288" s="60" t="s">
        <v>59</v>
      </c>
      <c r="K288" s="54">
        <v>3600000</v>
      </c>
      <c r="L288" s="54">
        <v>3600000</v>
      </c>
      <c r="M288" s="54">
        <v>0</v>
      </c>
      <c r="N288" s="54">
        <v>0</v>
      </c>
      <c r="O288" s="54">
        <v>0</v>
      </c>
      <c r="P288" s="60" t="s">
        <v>1087</v>
      </c>
      <c r="Q288" s="60" t="s">
        <v>1098</v>
      </c>
      <c r="R288" s="60" t="s">
        <v>1032</v>
      </c>
      <c r="S288" s="60" t="s">
        <v>1056</v>
      </c>
      <c r="T288" s="60" t="s">
        <v>1067</v>
      </c>
      <c r="U288" s="60" t="s">
        <v>1067</v>
      </c>
      <c r="V288" s="62" t="s">
        <v>1067</v>
      </c>
      <c r="W288" s="60" t="s">
        <v>1067</v>
      </c>
      <c r="X288" s="60" t="s">
        <v>1067</v>
      </c>
      <c r="Y288" s="62" t="s">
        <v>1067</v>
      </c>
      <c r="Z288" s="62" t="s">
        <v>1067</v>
      </c>
      <c r="AA288" s="62" t="s">
        <v>1067</v>
      </c>
      <c r="AB288" s="61" t="s">
        <v>1067</v>
      </c>
      <c r="AC288" s="61" t="s">
        <v>1067</v>
      </c>
    </row>
    <row r="289" spans="1:29" ht="409.6" customHeight="1" x14ac:dyDescent="0.15">
      <c r="A289" s="59" t="s">
        <v>1597</v>
      </c>
      <c r="B289" s="60" t="s">
        <v>1172</v>
      </c>
      <c r="C289" s="60" t="s">
        <v>1173</v>
      </c>
      <c r="D289" s="60" t="s">
        <v>1175</v>
      </c>
      <c r="E289" s="60" t="s">
        <v>60</v>
      </c>
      <c r="F289" s="60" t="s">
        <v>823</v>
      </c>
      <c r="G289" s="60" t="s">
        <v>1081</v>
      </c>
      <c r="H289" s="60">
        <v>1</v>
      </c>
      <c r="I289" s="61">
        <v>65000000000</v>
      </c>
      <c r="J289" s="60" t="s">
        <v>59</v>
      </c>
      <c r="K289" s="54">
        <v>459120</v>
      </c>
      <c r="L289" s="54">
        <v>459120</v>
      </c>
      <c r="M289" s="54">
        <v>0</v>
      </c>
      <c r="N289" s="54">
        <v>0</v>
      </c>
      <c r="O289" s="54">
        <v>0</v>
      </c>
      <c r="P289" s="60" t="s">
        <v>1087</v>
      </c>
      <c r="Q289" s="60" t="s">
        <v>1089</v>
      </c>
      <c r="R289" s="60" t="s">
        <v>1032</v>
      </c>
      <c r="S289" s="60" t="s">
        <v>1056</v>
      </c>
      <c r="T289" s="60" t="s">
        <v>1057</v>
      </c>
      <c r="U289" s="60" t="s">
        <v>1057</v>
      </c>
      <c r="V289" s="62" t="s">
        <v>1057</v>
      </c>
      <c r="W289" s="60" t="s">
        <v>1057</v>
      </c>
      <c r="X289" s="60" t="s">
        <v>1067</v>
      </c>
      <c r="Y289" s="62" t="s">
        <v>1057</v>
      </c>
      <c r="Z289" s="62" t="s">
        <v>1057</v>
      </c>
      <c r="AA289" s="62" t="s">
        <v>1057</v>
      </c>
      <c r="AB289" s="61" t="s">
        <v>1057</v>
      </c>
      <c r="AC289" s="61" t="s">
        <v>1057</v>
      </c>
    </row>
    <row r="290" spans="1:29" ht="381.75" customHeight="1" x14ac:dyDescent="0.15">
      <c r="A290" s="59" t="s">
        <v>283</v>
      </c>
      <c r="B290" s="60" t="s">
        <v>1309</v>
      </c>
      <c r="C290" s="60" t="s">
        <v>1310</v>
      </c>
      <c r="D290" s="60" t="s">
        <v>1311</v>
      </c>
      <c r="E290" s="60" t="s">
        <v>60</v>
      </c>
      <c r="F290" s="60" t="s">
        <v>1312</v>
      </c>
      <c r="G290" s="60" t="s">
        <v>1313</v>
      </c>
      <c r="H290" s="60" t="s">
        <v>1314</v>
      </c>
      <c r="I290" s="61">
        <v>65000000000</v>
      </c>
      <c r="J290" s="60" t="s">
        <v>59</v>
      </c>
      <c r="K290" s="54">
        <v>3600000</v>
      </c>
      <c r="L290" s="54">
        <v>3600000</v>
      </c>
      <c r="M290" s="54">
        <v>0</v>
      </c>
      <c r="N290" s="54">
        <v>0</v>
      </c>
      <c r="O290" s="54">
        <v>0</v>
      </c>
      <c r="P290" s="60" t="s">
        <v>1087</v>
      </c>
      <c r="Q290" s="60" t="s">
        <v>1089</v>
      </c>
      <c r="R290" s="60" t="s">
        <v>1018</v>
      </c>
      <c r="S290" s="60" t="s">
        <v>1056</v>
      </c>
      <c r="T290" s="60" t="s">
        <v>1057</v>
      </c>
      <c r="U290" s="60" t="s">
        <v>1057</v>
      </c>
      <c r="V290" s="62" t="s">
        <v>1057</v>
      </c>
      <c r="W290" s="60" t="s">
        <v>1056</v>
      </c>
      <c r="X290" s="60" t="s">
        <v>1057</v>
      </c>
      <c r="Y290" s="62" t="s">
        <v>1057</v>
      </c>
      <c r="Z290" s="62" t="s">
        <v>1057</v>
      </c>
      <c r="AA290" s="62" t="s">
        <v>1057</v>
      </c>
      <c r="AB290" s="61" t="s">
        <v>1057</v>
      </c>
      <c r="AC290" s="61" t="s">
        <v>1057</v>
      </c>
    </row>
    <row r="291" spans="1:29" ht="338.25" customHeight="1" x14ac:dyDescent="0.15">
      <c r="A291" s="59" t="s">
        <v>285</v>
      </c>
      <c r="B291" s="60" t="s">
        <v>1482</v>
      </c>
      <c r="C291" s="60" t="s">
        <v>1504</v>
      </c>
      <c r="D291" s="60" t="s">
        <v>1505</v>
      </c>
      <c r="E291" s="60" t="s">
        <v>60</v>
      </c>
      <c r="F291" s="60" t="s">
        <v>267</v>
      </c>
      <c r="G291" s="60" t="s">
        <v>1233</v>
      </c>
      <c r="H291" s="60" t="s">
        <v>1238</v>
      </c>
      <c r="I291" s="61">
        <v>65000000000</v>
      </c>
      <c r="J291" s="60" t="s">
        <v>59</v>
      </c>
      <c r="K291" s="54">
        <v>1000000</v>
      </c>
      <c r="L291" s="54">
        <v>1000000</v>
      </c>
      <c r="M291" s="54">
        <v>0</v>
      </c>
      <c r="N291" s="54">
        <v>0</v>
      </c>
      <c r="O291" s="54">
        <v>0</v>
      </c>
      <c r="P291" s="60" t="s">
        <v>1087</v>
      </c>
      <c r="Q291" s="60" t="s">
        <v>1089</v>
      </c>
      <c r="R291" s="60" t="s">
        <v>1032</v>
      </c>
      <c r="S291" s="60" t="s">
        <v>1056</v>
      </c>
      <c r="T291" s="60" t="s">
        <v>1057</v>
      </c>
      <c r="U291" s="60" t="s">
        <v>1057</v>
      </c>
      <c r="V291" s="62" t="s">
        <v>1057</v>
      </c>
      <c r="W291" s="60" t="s">
        <v>1109</v>
      </c>
      <c r="X291" s="60" t="s">
        <v>1057</v>
      </c>
      <c r="Y291" s="62" t="s">
        <v>1057</v>
      </c>
      <c r="Z291" s="62" t="s">
        <v>1057</v>
      </c>
      <c r="AA291" s="62" t="s">
        <v>1057</v>
      </c>
      <c r="AB291" s="61" t="s">
        <v>1057</v>
      </c>
      <c r="AC291" s="61" t="s">
        <v>1057</v>
      </c>
    </row>
    <row r="292" spans="1:29" ht="183" customHeight="1" x14ac:dyDescent="0.15">
      <c r="A292" s="59" t="s">
        <v>287</v>
      </c>
      <c r="B292" s="60" t="s">
        <v>1490</v>
      </c>
      <c r="C292" s="60" t="s">
        <v>1491</v>
      </c>
      <c r="D292" s="60" t="s">
        <v>1492</v>
      </c>
      <c r="E292" s="60" t="s">
        <v>60</v>
      </c>
      <c r="F292" s="60" t="s">
        <v>746</v>
      </c>
      <c r="G292" s="60" t="s">
        <v>1090</v>
      </c>
      <c r="H292" s="60" t="s">
        <v>1182</v>
      </c>
      <c r="I292" s="61">
        <v>65000000000</v>
      </c>
      <c r="J292" s="60" t="s">
        <v>59</v>
      </c>
      <c r="K292" s="54">
        <v>300000</v>
      </c>
      <c r="L292" s="54">
        <v>300000</v>
      </c>
      <c r="M292" s="54">
        <v>0</v>
      </c>
      <c r="N292" s="54">
        <v>0</v>
      </c>
      <c r="O292" s="54">
        <v>0</v>
      </c>
      <c r="P292" s="60" t="s">
        <v>1087</v>
      </c>
      <c r="Q292" s="60" t="s">
        <v>1088</v>
      </c>
      <c r="R292" s="60" t="s">
        <v>1032</v>
      </c>
      <c r="S292" s="60" t="s">
        <v>1056</v>
      </c>
      <c r="T292" s="60" t="s">
        <v>1057</v>
      </c>
      <c r="U292" s="60" t="s">
        <v>1057</v>
      </c>
      <c r="V292" s="62" t="s">
        <v>1057</v>
      </c>
      <c r="W292" s="60" t="s">
        <v>1057</v>
      </c>
      <c r="X292" s="60" t="s">
        <v>1057</v>
      </c>
      <c r="Y292" s="62" t="s">
        <v>1057</v>
      </c>
      <c r="Z292" s="62" t="s">
        <v>1057</v>
      </c>
      <c r="AA292" s="62" t="s">
        <v>1057</v>
      </c>
      <c r="AB292" s="61" t="s">
        <v>1057</v>
      </c>
      <c r="AC292" s="61" t="s">
        <v>1057</v>
      </c>
    </row>
    <row r="293" spans="1:29" ht="186.75" customHeight="1" x14ac:dyDescent="0.15">
      <c r="A293" s="59" t="s">
        <v>289</v>
      </c>
      <c r="B293" s="60" t="s">
        <v>1490</v>
      </c>
      <c r="C293" s="60" t="s">
        <v>1493</v>
      </c>
      <c r="D293" s="60" t="s">
        <v>1494</v>
      </c>
      <c r="E293" s="60" t="s">
        <v>60</v>
      </c>
      <c r="F293" s="60" t="s">
        <v>746</v>
      </c>
      <c r="G293" s="60" t="s">
        <v>1090</v>
      </c>
      <c r="H293" s="60" t="s">
        <v>1182</v>
      </c>
      <c r="I293" s="61">
        <v>65000000000</v>
      </c>
      <c r="J293" s="60" t="s">
        <v>59</v>
      </c>
      <c r="K293" s="54">
        <v>300000</v>
      </c>
      <c r="L293" s="54">
        <v>300000</v>
      </c>
      <c r="M293" s="54">
        <v>0</v>
      </c>
      <c r="N293" s="54">
        <v>0</v>
      </c>
      <c r="O293" s="54">
        <v>0</v>
      </c>
      <c r="P293" s="60" t="s">
        <v>1087</v>
      </c>
      <c r="Q293" s="60" t="s">
        <v>1088</v>
      </c>
      <c r="R293" s="60" t="s">
        <v>1032</v>
      </c>
      <c r="S293" s="60" t="s">
        <v>1056</v>
      </c>
      <c r="T293" s="60" t="s">
        <v>1057</v>
      </c>
      <c r="U293" s="60" t="s">
        <v>1057</v>
      </c>
      <c r="V293" s="62" t="s">
        <v>1057</v>
      </c>
      <c r="W293" s="60" t="s">
        <v>1057</v>
      </c>
      <c r="X293" s="60" t="s">
        <v>1057</v>
      </c>
      <c r="Y293" s="62" t="s">
        <v>1057</v>
      </c>
      <c r="Z293" s="62" t="s">
        <v>1057</v>
      </c>
      <c r="AA293" s="62" t="s">
        <v>1057</v>
      </c>
      <c r="AB293" s="61" t="s">
        <v>1057</v>
      </c>
      <c r="AC293" s="61" t="s">
        <v>1057</v>
      </c>
    </row>
    <row r="294" spans="1:29" s="23" customFormat="1" ht="53.25" customHeight="1" x14ac:dyDescent="0.15">
      <c r="A294" s="40" t="s">
        <v>1507</v>
      </c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3" t="s">
        <v>1518</v>
      </c>
      <c r="Q294" s="43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</row>
    <row r="295" spans="1:29" ht="203.25" customHeight="1" x14ac:dyDescent="0.15">
      <c r="A295" s="59" t="s">
        <v>291</v>
      </c>
      <c r="B295" s="60" t="s">
        <v>1172</v>
      </c>
      <c r="C295" s="60" t="s">
        <v>1173</v>
      </c>
      <c r="D295" s="60" t="s">
        <v>1176</v>
      </c>
      <c r="E295" s="60" t="s">
        <v>60</v>
      </c>
      <c r="F295" s="60" t="s">
        <v>823</v>
      </c>
      <c r="G295" s="60" t="s">
        <v>1081</v>
      </c>
      <c r="H295" s="60">
        <v>6</v>
      </c>
      <c r="I295" s="61">
        <v>65000000000</v>
      </c>
      <c r="J295" s="60" t="s">
        <v>59</v>
      </c>
      <c r="K295" s="54">
        <v>482400</v>
      </c>
      <c r="L295" s="54">
        <v>482400</v>
      </c>
      <c r="M295" s="54">
        <v>0</v>
      </c>
      <c r="N295" s="54">
        <v>0</v>
      </c>
      <c r="O295" s="54">
        <v>0</v>
      </c>
      <c r="P295" s="60" t="s">
        <v>1088</v>
      </c>
      <c r="Q295" s="60" t="s">
        <v>1089</v>
      </c>
      <c r="R295" s="60" t="s">
        <v>1032</v>
      </c>
      <c r="S295" s="60" t="s">
        <v>1056</v>
      </c>
      <c r="T295" s="60" t="s">
        <v>1057</v>
      </c>
      <c r="U295" s="60" t="s">
        <v>1057</v>
      </c>
      <c r="V295" s="62" t="s">
        <v>1057</v>
      </c>
      <c r="W295" s="60" t="s">
        <v>1067</v>
      </c>
      <c r="X295" s="60" t="s">
        <v>1057</v>
      </c>
      <c r="Y295" s="62" t="s">
        <v>1057</v>
      </c>
      <c r="Z295" s="62" t="s">
        <v>1057</v>
      </c>
      <c r="AA295" s="62" t="s">
        <v>1057</v>
      </c>
      <c r="AB295" s="61" t="s">
        <v>1057</v>
      </c>
      <c r="AC295" s="61" t="s">
        <v>1057</v>
      </c>
    </row>
    <row r="296" spans="1:29" ht="168" customHeight="1" x14ac:dyDescent="0.15">
      <c r="A296" s="59" t="s">
        <v>1215</v>
      </c>
      <c r="B296" s="60" t="s">
        <v>1293</v>
      </c>
      <c r="C296" s="60" t="s">
        <v>1411</v>
      </c>
      <c r="D296" s="60" t="s">
        <v>1415</v>
      </c>
      <c r="E296" s="60" t="s">
        <v>60</v>
      </c>
      <c r="F296" s="60" t="s">
        <v>667</v>
      </c>
      <c r="G296" s="60" t="s">
        <v>1148</v>
      </c>
      <c r="H296" s="60" t="s">
        <v>38</v>
      </c>
      <c r="I296" s="61">
        <v>65000000000</v>
      </c>
      <c r="J296" s="60" t="s">
        <v>59</v>
      </c>
      <c r="K296" s="54">
        <v>2000000</v>
      </c>
      <c r="L296" s="54">
        <v>2000000</v>
      </c>
      <c r="M296" s="54">
        <v>0</v>
      </c>
      <c r="N296" s="54">
        <v>0</v>
      </c>
      <c r="O296" s="54">
        <v>0</v>
      </c>
      <c r="P296" s="60" t="s">
        <v>1088</v>
      </c>
      <c r="Q296" s="60" t="s">
        <v>1098</v>
      </c>
      <c r="R296" s="60" t="s">
        <v>1032</v>
      </c>
      <c r="S296" s="60" t="s">
        <v>1109</v>
      </c>
      <c r="T296" s="60" t="s">
        <v>1057</v>
      </c>
      <c r="U296" s="60" t="s">
        <v>1057</v>
      </c>
      <c r="V296" s="62" t="s">
        <v>1057</v>
      </c>
      <c r="W296" s="60" t="s">
        <v>1057</v>
      </c>
      <c r="X296" s="60" t="s">
        <v>1057</v>
      </c>
      <c r="Y296" s="62" t="s">
        <v>1057</v>
      </c>
      <c r="Z296" s="62" t="s">
        <v>1057</v>
      </c>
      <c r="AA296" s="62" t="s">
        <v>1057</v>
      </c>
      <c r="AB296" s="61" t="s">
        <v>1057</v>
      </c>
      <c r="AC296" s="61" t="s">
        <v>1057</v>
      </c>
    </row>
    <row r="297" spans="1:29" ht="198.75" customHeight="1" x14ac:dyDescent="0.15">
      <c r="A297" s="59" t="s">
        <v>293</v>
      </c>
      <c r="B297" s="60" t="s">
        <v>1422</v>
      </c>
      <c r="C297" s="60" t="s">
        <v>1423</v>
      </c>
      <c r="D297" s="60" t="s">
        <v>1475</v>
      </c>
      <c r="E297" s="60" t="s">
        <v>60</v>
      </c>
      <c r="F297" s="60">
        <v>796</v>
      </c>
      <c r="G297" s="60" t="s">
        <v>1090</v>
      </c>
      <c r="H297" s="60">
        <v>14</v>
      </c>
      <c r="I297" s="61">
        <v>65000000000</v>
      </c>
      <c r="J297" s="60" t="s">
        <v>59</v>
      </c>
      <c r="K297" s="54">
        <v>470001.82</v>
      </c>
      <c r="L297" s="54">
        <v>470001.82</v>
      </c>
      <c r="M297" s="54">
        <v>0</v>
      </c>
      <c r="N297" s="54">
        <v>0</v>
      </c>
      <c r="O297" s="54">
        <v>0</v>
      </c>
      <c r="P297" s="60" t="s">
        <v>1088</v>
      </c>
      <c r="Q297" s="60" t="s">
        <v>1089</v>
      </c>
      <c r="R297" s="60" t="s">
        <v>1032</v>
      </c>
      <c r="S297" s="60" t="s">
        <v>1056</v>
      </c>
      <c r="T297" s="60" t="s">
        <v>1057</v>
      </c>
      <c r="U297" s="60" t="s">
        <v>1057</v>
      </c>
      <c r="V297" s="62" t="s">
        <v>1057</v>
      </c>
      <c r="W297" s="60" t="s">
        <v>1067</v>
      </c>
      <c r="X297" s="60" t="s">
        <v>1057</v>
      </c>
      <c r="Y297" s="62" t="s">
        <v>1057</v>
      </c>
      <c r="Z297" s="62" t="s">
        <v>1057</v>
      </c>
      <c r="AA297" s="62" t="s">
        <v>1057</v>
      </c>
      <c r="AB297" s="61" t="s">
        <v>1057</v>
      </c>
      <c r="AC297" s="61" t="s">
        <v>1057</v>
      </c>
    </row>
    <row r="298" spans="1:29" ht="210" customHeight="1" x14ac:dyDescent="0.15">
      <c r="A298" s="59" t="s">
        <v>295</v>
      </c>
      <c r="B298" s="60" t="s">
        <v>1490</v>
      </c>
      <c r="C298" s="60" t="s">
        <v>1491</v>
      </c>
      <c r="D298" s="60" t="s">
        <v>1492</v>
      </c>
      <c r="E298" s="60" t="s">
        <v>60</v>
      </c>
      <c r="F298" s="60" t="s">
        <v>746</v>
      </c>
      <c r="G298" s="60" t="s">
        <v>1090</v>
      </c>
      <c r="H298" s="60" t="s">
        <v>1182</v>
      </c>
      <c r="I298" s="61">
        <v>65000000000</v>
      </c>
      <c r="J298" s="60" t="s">
        <v>59</v>
      </c>
      <c r="K298" s="54">
        <v>300000</v>
      </c>
      <c r="L298" s="54">
        <v>300000</v>
      </c>
      <c r="M298" s="54">
        <v>0</v>
      </c>
      <c r="N298" s="54">
        <v>0</v>
      </c>
      <c r="O298" s="54">
        <v>0</v>
      </c>
      <c r="P298" s="60" t="s">
        <v>1088</v>
      </c>
      <c r="Q298" s="60" t="s">
        <v>1089</v>
      </c>
      <c r="R298" s="60" t="s">
        <v>1032</v>
      </c>
      <c r="S298" s="60" t="s">
        <v>1056</v>
      </c>
      <c r="T298" s="60" t="s">
        <v>1057</v>
      </c>
      <c r="U298" s="60" t="s">
        <v>1057</v>
      </c>
      <c r="V298" s="62" t="s">
        <v>1057</v>
      </c>
      <c r="W298" s="60" t="s">
        <v>1057</v>
      </c>
      <c r="X298" s="60" t="s">
        <v>1057</v>
      </c>
      <c r="Y298" s="62" t="s">
        <v>1057</v>
      </c>
      <c r="Z298" s="62" t="s">
        <v>1057</v>
      </c>
      <c r="AA298" s="62" t="s">
        <v>1057</v>
      </c>
      <c r="AB298" s="61" t="s">
        <v>1057</v>
      </c>
      <c r="AC298" s="61" t="s">
        <v>1057</v>
      </c>
    </row>
    <row r="299" spans="1:29" ht="209.25" customHeight="1" x14ac:dyDescent="0.15">
      <c r="A299" s="59" t="s">
        <v>297</v>
      </c>
      <c r="B299" s="60" t="s">
        <v>1490</v>
      </c>
      <c r="C299" s="60" t="s">
        <v>1493</v>
      </c>
      <c r="D299" s="60" t="s">
        <v>1494</v>
      </c>
      <c r="E299" s="60" t="s">
        <v>60</v>
      </c>
      <c r="F299" s="60" t="s">
        <v>746</v>
      </c>
      <c r="G299" s="60" t="s">
        <v>1090</v>
      </c>
      <c r="H299" s="60" t="s">
        <v>1182</v>
      </c>
      <c r="I299" s="61">
        <v>65000000000</v>
      </c>
      <c r="J299" s="60" t="s">
        <v>59</v>
      </c>
      <c r="K299" s="54">
        <v>300000</v>
      </c>
      <c r="L299" s="54">
        <v>300000</v>
      </c>
      <c r="M299" s="54">
        <v>0</v>
      </c>
      <c r="N299" s="54">
        <v>0</v>
      </c>
      <c r="O299" s="54">
        <v>0</v>
      </c>
      <c r="P299" s="60" t="s">
        <v>1088</v>
      </c>
      <c r="Q299" s="60" t="s">
        <v>1089</v>
      </c>
      <c r="R299" s="60" t="s">
        <v>1032</v>
      </c>
      <c r="S299" s="60" t="s">
        <v>1056</v>
      </c>
      <c r="T299" s="60" t="s">
        <v>1057</v>
      </c>
      <c r="U299" s="60" t="s">
        <v>1057</v>
      </c>
      <c r="V299" s="62" t="s">
        <v>1057</v>
      </c>
      <c r="W299" s="60" t="s">
        <v>1057</v>
      </c>
      <c r="X299" s="60" t="s">
        <v>1057</v>
      </c>
      <c r="Y299" s="62" t="s">
        <v>1057</v>
      </c>
      <c r="Z299" s="62" t="s">
        <v>1057</v>
      </c>
      <c r="AA299" s="62" t="s">
        <v>1057</v>
      </c>
      <c r="AB299" s="61" t="s">
        <v>1057</v>
      </c>
      <c r="AC299" s="61" t="s">
        <v>1057</v>
      </c>
    </row>
    <row r="300" spans="1:29" s="23" customFormat="1" ht="56.25" customHeight="1" x14ac:dyDescent="0.15">
      <c r="A300" s="40" t="s">
        <v>1507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3" t="s">
        <v>1519</v>
      </c>
      <c r="Q300" s="43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</row>
    <row r="301" spans="1:29" ht="293.25" customHeight="1" x14ac:dyDescent="0.15">
      <c r="A301" s="59" t="s">
        <v>299</v>
      </c>
      <c r="B301" s="60" t="s">
        <v>1172</v>
      </c>
      <c r="C301" s="60" t="s">
        <v>1173</v>
      </c>
      <c r="D301" s="60" t="s">
        <v>1177</v>
      </c>
      <c r="E301" s="60" t="s">
        <v>60</v>
      </c>
      <c r="F301" s="60" t="s">
        <v>823</v>
      </c>
      <c r="G301" s="60" t="s">
        <v>1081</v>
      </c>
      <c r="H301" s="60">
        <v>2</v>
      </c>
      <c r="I301" s="61">
        <v>65000000000</v>
      </c>
      <c r="J301" s="60" t="s">
        <v>59</v>
      </c>
      <c r="K301" s="54">
        <v>331730</v>
      </c>
      <c r="L301" s="54">
        <v>331730</v>
      </c>
      <c r="M301" s="54">
        <v>0</v>
      </c>
      <c r="N301" s="54">
        <v>0</v>
      </c>
      <c r="O301" s="54">
        <v>0</v>
      </c>
      <c r="P301" s="60" t="s">
        <v>1089</v>
      </c>
      <c r="Q301" s="60" t="s">
        <v>1089</v>
      </c>
      <c r="R301" s="60" t="s">
        <v>1032</v>
      </c>
      <c r="S301" s="60" t="s">
        <v>1056</v>
      </c>
      <c r="T301" s="60" t="s">
        <v>1057</v>
      </c>
      <c r="U301" s="60" t="s">
        <v>1057</v>
      </c>
      <c r="V301" s="62" t="s">
        <v>1057</v>
      </c>
      <c r="W301" s="60" t="s">
        <v>1067</v>
      </c>
      <c r="X301" s="60" t="s">
        <v>1057</v>
      </c>
      <c r="Y301" s="62" t="s">
        <v>1057</v>
      </c>
      <c r="Z301" s="62" t="s">
        <v>1057</v>
      </c>
      <c r="AA301" s="62" t="s">
        <v>1057</v>
      </c>
      <c r="AB301" s="61" t="s">
        <v>1057</v>
      </c>
      <c r="AC301" s="61" t="s">
        <v>1057</v>
      </c>
    </row>
    <row r="302" spans="1:29" ht="141" x14ac:dyDescent="0.15">
      <c r="A302" s="59" t="s">
        <v>301</v>
      </c>
      <c r="B302" s="60" t="s">
        <v>1476</v>
      </c>
      <c r="C302" s="60" t="s">
        <v>1477</v>
      </c>
      <c r="D302" s="60" t="s">
        <v>1478</v>
      </c>
      <c r="E302" s="60" t="s">
        <v>60</v>
      </c>
      <c r="F302" s="60" t="s">
        <v>823</v>
      </c>
      <c r="G302" s="60" t="s">
        <v>1081</v>
      </c>
      <c r="H302" s="60">
        <v>1</v>
      </c>
      <c r="I302" s="61">
        <v>65000000000</v>
      </c>
      <c r="J302" s="60" t="s">
        <v>59</v>
      </c>
      <c r="K302" s="54">
        <v>1370001.82</v>
      </c>
      <c r="L302" s="54">
        <v>1370001.82</v>
      </c>
      <c r="M302" s="54">
        <v>0</v>
      </c>
      <c r="N302" s="54">
        <v>0</v>
      </c>
      <c r="O302" s="54">
        <v>0</v>
      </c>
      <c r="P302" s="60" t="s">
        <v>1089</v>
      </c>
      <c r="Q302" s="60" t="s">
        <v>1098</v>
      </c>
      <c r="R302" s="60" t="s">
        <v>1032</v>
      </c>
      <c r="S302" s="60" t="s">
        <v>1056</v>
      </c>
      <c r="T302" s="60" t="s">
        <v>1057</v>
      </c>
      <c r="U302" s="60" t="s">
        <v>1057</v>
      </c>
      <c r="V302" s="62" t="s">
        <v>1057</v>
      </c>
      <c r="W302" s="60" t="s">
        <v>1067</v>
      </c>
      <c r="X302" s="60" t="s">
        <v>1057</v>
      </c>
      <c r="Y302" s="62" t="s">
        <v>1057</v>
      </c>
      <c r="Z302" s="62" t="s">
        <v>1057</v>
      </c>
      <c r="AA302" s="62" t="s">
        <v>1057</v>
      </c>
      <c r="AB302" s="61" t="s">
        <v>1057</v>
      </c>
      <c r="AC302" s="61" t="s">
        <v>1057</v>
      </c>
    </row>
    <row r="303" spans="1:29" ht="141" x14ac:dyDescent="0.15">
      <c r="A303" s="59" t="s">
        <v>303</v>
      </c>
      <c r="B303" s="60" t="s">
        <v>1490</v>
      </c>
      <c r="C303" s="60" t="s">
        <v>1491</v>
      </c>
      <c r="D303" s="60" t="s">
        <v>1492</v>
      </c>
      <c r="E303" s="60" t="s">
        <v>60</v>
      </c>
      <c r="F303" s="60" t="s">
        <v>746</v>
      </c>
      <c r="G303" s="60" t="s">
        <v>1090</v>
      </c>
      <c r="H303" s="60" t="s">
        <v>1182</v>
      </c>
      <c r="I303" s="61">
        <v>65000000000</v>
      </c>
      <c r="J303" s="60" t="s">
        <v>59</v>
      </c>
      <c r="K303" s="54">
        <v>300000</v>
      </c>
      <c r="L303" s="54">
        <v>300000</v>
      </c>
      <c r="M303" s="54">
        <v>0</v>
      </c>
      <c r="N303" s="54">
        <v>0</v>
      </c>
      <c r="O303" s="54">
        <v>0</v>
      </c>
      <c r="P303" s="60" t="s">
        <v>1089</v>
      </c>
      <c r="Q303" s="60" t="s">
        <v>1133</v>
      </c>
      <c r="R303" s="60" t="s">
        <v>1032</v>
      </c>
      <c r="S303" s="60" t="s">
        <v>1056</v>
      </c>
      <c r="T303" s="60" t="s">
        <v>1057</v>
      </c>
      <c r="U303" s="60" t="s">
        <v>1057</v>
      </c>
      <c r="V303" s="62" t="s">
        <v>1057</v>
      </c>
      <c r="W303" s="60" t="s">
        <v>1057</v>
      </c>
      <c r="X303" s="60" t="s">
        <v>1057</v>
      </c>
      <c r="Y303" s="62" t="s">
        <v>1057</v>
      </c>
      <c r="Z303" s="62" t="s">
        <v>1057</v>
      </c>
      <c r="AA303" s="62" t="s">
        <v>1057</v>
      </c>
      <c r="AB303" s="61" t="s">
        <v>1057</v>
      </c>
      <c r="AC303" s="61" t="s">
        <v>1057</v>
      </c>
    </row>
    <row r="304" spans="1:29" ht="141" x14ac:dyDescent="0.15">
      <c r="A304" s="59" t="s">
        <v>305</v>
      </c>
      <c r="B304" s="60" t="s">
        <v>1490</v>
      </c>
      <c r="C304" s="60" t="s">
        <v>1493</v>
      </c>
      <c r="D304" s="60" t="s">
        <v>1494</v>
      </c>
      <c r="E304" s="60" t="s">
        <v>60</v>
      </c>
      <c r="F304" s="60" t="s">
        <v>746</v>
      </c>
      <c r="G304" s="60" t="s">
        <v>1090</v>
      </c>
      <c r="H304" s="60" t="s">
        <v>1182</v>
      </c>
      <c r="I304" s="61">
        <v>65000000000</v>
      </c>
      <c r="J304" s="60" t="s">
        <v>59</v>
      </c>
      <c r="K304" s="54">
        <v>300000</v>
      </c>
      <c r="L304" s="54">
        <v>300000</v>
      </c>
      <c r="M304" s="54">
        <v>0</v>
      </c>
      <c r="N304" s="54">
        <v>0</v>
      </c>
      <c r="O304" s="54">
        <v>0</v>
      </c>
      <c r="P304" s="60" t="s">
        <v>1089</v>
      </c>
      <c r="Q304" s="60" t="s">
        <v>1133</v>
      </c>
      <c r="R304" s="60" t="s">
        <v>1032</v>
      </c>
      <c r="S304" s="60" t="s">
        <v>1056</v>
      </c>
      <c r="T304" s="60" t="s">
        <v>1057</v>
      </c>
      <c r="U304" s="60" t="s">
        <v>1057</v>
      </c>
      <c r="V304" s="62" t="s">
        <v>1057</v>
      </c>
      <c r="W304" s="60" t="s">
        <v>1057</v>
      </c>
      <c r="X304" s="60" t="s">
        <v>1057</v>
      </c>
      <c r="Y304" s="62" t="s">
        <v>1057</v>
      </c>
      <c r="Z304" s="62" t="s">
        <v>1057</v>
      </c>
      <c r="AA304" s="62" t="s">
        <v>1057</v>
      </c>
      <c r="AB304" s="61" t="s">
        <v>1057</v>
      </c>
      <c r="AC304" s="61" t="s">
        <v>1057</v>
      </c>
    </row>
    <row r="305" spans="1:29" ht="61.5" x14ac:dyDescent="0.8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5"/>
      <c r="T305" s="45"/>
      <c r="U305" s="45"/>
      <c r="V305" s="46"/>
      <c r="W305" s="45"/>
      <c r="X305" s="45"/>
      <c r="Y305" s="46"/>
      <c r="Z305" s="46"/>
      <c r="AA305" s="46"/>
      <c r="AB305" s="47"/>
      <c r="AC305" s="47"/>
    </row>
    <row r="306" spans="1:29" ht="267" customHeight="1" x14ac:dyDescent="0.85">
      <c r="A306" s="49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1"/>
      <c r="M306" s="51"/>
      <c r="N306" s="51"/>
      <c r="O306" s="51"/>
      <c r="P306" s="44"/>
      <c r="Q306" s="44"/>
      <c r="R306" s="44"/>
      <c r="S306" s="44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</row>
    <row r="307" spans="1:29" ht="51.75" customHeight="1" x14ac:dyDescent="0.6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5"/>
      <c r="M307" s="35"/>
      <c r="N307" s="35"/>
      <c r="O307" s="35"/>
      <c r="P307" s="32"/>
      <c r="Q307" s="32"/>
      <c r="R307" s="32"/>
      <c r="S307" s="32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</row>
    <row r="308" spans="1:29" ht="44.25" customHeight="1" x14ac:dyDescent="0.65">
      <c r="A308" s="73"/>
      <c r="B308" s="73"/>
      <c r="C308" s="73"/>
      <c r="D308" s="73"/>
      <c r="E308" s="73"/>
      <c r="F308" s="73"/>
      <c r="G308" s="73"/>
      <c r="H308" s="36"/>
      <c r="I308" s="73"/>
      <c r="J308" s="73"/>
      <c r="K308" s="36"/>
      <c r="L308" s="36"/>
      <c r="M308" s="36"/>
      <c r="N308" s="36"/>
      <c r="O308" s="36"/>
      <c r="P308" s="74"/>
      <c r="Q308" s="74"/>
      <c r="R308" s="74"/>
      <c r="S308" s="74"/>
      <c r="T308" s="29"/>
      <c r="U308" s="29"/>
      <c r="V308" s="27"/>
      <c r="W308" s="27"/>
      <c r="X308" s="27"/>
      <c r="Y308" s="27"/>
      <c r="Z308" s="27"/>
      <c r="AA308" s="27"/>
      <c r="AB308" s="27"/>
      <c r="AC308" s="27"/>
    </row>
    <row r="309" spans="1:29" ht="33" x14ac:dyDescent="0.4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7"/>
      <c r="W309" s="27"/>
      <c r="X309" s="27"/>
      <c r="Y309" s="27"/>
      <c r="Z309" s="27"/>
      <c r="AA309" s="27"/>
      <c r="AB309" s="27"/>
      <c r="AC309" s="27"/>
    </row>
  </sheetData>
  <sheetProtection formatColumns="0" formatRows="0" insertRows="0" deleteRows="0"/>
  <mergeCells count="51">
    <mergeCell ref="AC13:AC16"/>
    <mergeCell ref="V13:V16"/>
    <mergeCell ref="Z13:Z16"/>
    <mergeCell ref="X13:X16"/>
    <mergeCell ref="AA13:AA16"/>
    <mergeCell ref="AB13:AB16"/>
    <mergeCell ref="X1:AB1"/>
    <mergeCell ref="A3:S3"/>
    <mergeCell ref="X2:AC3"/>
    <mergeCell ref="Y13:Y16"/>
    <mergeCell ref="E7:K7"/>
    <mergeCell ref="A8:D8"/>
    <mergeCell ref="E8:K8"/>
    <mergeCell ref="A6:D6"/>
    <mergeCell ref="E6:K6"/>
    <mergeCell ref="A7:D7"/>
    <mergeCell ref="A10:D10"/>
    <mergeCell ref="C13:C16"/>
    <mergeCell ref="D13:Q13"/>
    <mergeCell ref="U13:U16"/>
    <mergeCell ref="R13:R16"/>
    <mergeCell ref="W13:W16"/>
    <mergeCell ref="A308:G308"/>
    <mergeCell ref="I308:J308"/>
    <mergeCell ref="P308:S308"/>
    <mergeCell ref="F15:F16"/>
    <mergeCell ref="G15:G16"/>
    <mergeCell ref="L15:L16"/>
    <mergeCell ref="M15:N15"/>
    <mergeCell ref="O15:O16"/>
    <mergeCell ref="D14:D16"/>
    <mergeCell ref="E14:E16"/>
    <mergeCell ref="F14:G14"/>
    <mergeCell ref="H14:H16"/>
    <mergeCell ref="I14:J15"/>
    <mergeCell ref="E10:K10"/>
    <mergeCell ref="A11:D11"/>
    <mergeCell ref="E11:K11"/>
    <mergeCell ref="A12:Y12"/>
    <mergeCell ref="T13:T16"/>
    <mergeCell ref="L14:O14"/>
    <mergeCell ref="P14:Q15"/>
    <mergeCell ref="K14:K16"/>
    <mergeCell ref="S13:S16"/>
    <mergeCell ref="A13:A16"/>
    <mergeCell ref="B13:B16"/>
    <mergeCell ref="X5:AB5"/>
    <mergeCell ref="E5:K5"/>
    <mergeCell ref="A5:D5"/>
    <mergeCell ref="E9:K9"/>
    <mergeCell ref="A9:D9"/>
  </mergeCells>
  <dataValidations count="8">
    <dataValidation type="list" showInputMessage="1" showErrorMessage="1" errorTitle="Необходимо слово" error="Выберете из спрвочника или введите &quot;да&quot; или &quot;нет&quot;_x000a_(Лист &quot;Справочник1&quot;)" sqref="W295:X299 S295:U299 W274:X283 S274:U283 U305:U306 S305:T305 W301:X306 S301:U304 W285:X293 S285:U293 S262:U271 W262:X271 W250:X260 S250:U260 S225:U246 W225:X246 W21:X34 S21:U34 W38:X50 S38:U50 S174:U200 W174:X200 W206:X222 S206:U222 S96:U161 W96:X161 W52:X93 S52:U93">
      <formula1>ДА_НЕТ</formula1>
    </dataValidation>
    <dataValidation type="list" allowBlank="1" showInputMessage="1" showErrorMessage="1" errorTitle="Необходим способ закупки" error="Выберете из спрвочника или введите значения из списка способов закупок_x000a_(Лист &quot;Справочник2&quot;)" sqref="R295:R299 R274:R283 R301:R304 R285:R293 R262:R271 R250:R260 R225:R246 R21:R34 R38:R50 R174:R200 R206:R222 R96:R161 R52:R93">
      <formula1>Способы_организации_закупки</formula1>
    </dataValidation>
    <dataValidation type="list" operator="equal" showInputMessage="1" showErrorMessage="1" errorTitle="Необходима дата ММ.ГГГГ" error="Выберете из спрвочника или введите дату в виде 01.2019_x000a_(Лист &quot;Справочник1&quot;)" sqref="P204:Q204 P295:Q299 P274:Q283 P301:Q304 P285:Q293 P262:Q271 P250:Q260 P225:Q246 P21:Q34 P38:Q50 P174:Q200 P206:Q222 P96:Q161 P52:Q93">
      <formula1>ДатаММ.ГГГГ</formula1>
    </dataValidation>
    <dataValidation type="decimal" operator="greaterThanOrEqual" allowBlank="1" showInputMessage="1" showErrorMessage="1" errorTitle="Необходимо сведения о цене" error="Число должно быть больше нуля" sqref="L295:O299 L274:O283 L301:O304 L285:O293 L262:O271 L250:O260 L225:O246 L21:O22 K23:O23 K80:O80 L24:O34 L81:O93 L38:O50 L174:O200 L206:O222 L96:O161 L52:O79">
      <formula1>0</formula1>
    </dataValidation>
    <dataValidation type="textLength" operator="equal" allowBlank="1" showInputMessage="1" showErrorMessage="1" errorTitle="Необходим код по ОКАТО" error="Текст должен состоять из 11 символов" sqref="I295:I299 I274:I283 I301:I304 I285:I293 I262:I271 I250:I260 I225:I246 I21:I34 I38:I50 I174:I200 I206:I222 I96:I161 I52:I93">
      <formula1>11</formula1>
    </dataValidation>
    <dataValidation type="textLength" allowBlank="1" showInputMessage="1" showErrorMessage="1" errorTitle="ИНН" error="ИНН ИП=12 символов_x000a_ИНН юр.лиц= 10символов" sqref="AB295:AB299 AB274:AB283 AB301:AB306 AB285:AB293 AB262:AB271 AB250:AB260 AB225:AB246 AB21:AB22 AB24:AB34 AB81:AB93 AB38:AB50 AB174:AB200 AB206:AB222 AB96:AB161 AB52:AB79">
      <formula1>10</formula1>
      <formula2>12</formula2>
    </dataValidation>
    <dataValidation operator="greaterThanOrEqual" allowBlank="1" showInputMessage="1" showErrorMessage="1" errorTitle="Необходимо сведения о цене" error="Число должно быть больше нуля" sqref="K295:K299 K274:K283 K301:K304 K285:K293 K262:K271 K250:K260 K225:K246 K21:K22 K24:K34 K81:K93 K38:K50 K174:K200 K206:K222 K96:K161 K52:K79"/>
    <dataValidation type="whole" operator="greaterThan" showInputMessage="1" showErrorMessage="1" errorTitle="Необходим порядковый номер" error="Число должно быть больше нуля" sqref="A295:A299 A274:A283 A301:A304 A285:A293 A262:A271 A250:A260 A225:A246 A21:A34 A38:A50 A174:A200 A206:A222 A96:A161 A52:A93">
      <formula1>0</formula1>
    </dataValidation>
  </dataValidations>
  <hyperlinks>
    <hyperlink ref="E8" r:id="rId1"/>
  </hyperlinks>
  <pageMargins left="0.39370078740157483" right="0.39370078740157483" top="1.1811023622047245" bottom="0.39370078740157483" header="0.31496062992125984" footer="0.31496062992125984"/>
  <pageSetup paperSize="9" scale="10" fitToHeight="0" orientation="landscape" r:id="rId2"/>
  <rowBreaks count="1" manualBreakCount="1">
    <brk id="225" min="1" max="31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Справочник1!$G$2</xm:f>
          </x14:formula1>
          <xm:sqref>V295:V299 V274:V283 V301:V304 V285:V293 V262:V271 V250:V260 V225:V246 V21:V22 V24:V34 V81:V93 V38:V50 V174:V200 V206:V222 V96:V161 V52:V79</xm:sqref>
        </x14:dataValidation>
        <x14:dataValidation type="list" allowBlank="1" showInputMessage="1" showErrorMessage="1">
          <x14:formula1>
            <xm:f>Справочник1!$H$2</xm:f>
          </x14:formula1>
          <xm:sqref>E295:E299 E274:E283 E301:E304 E285:E293 E262:E271 E250:E260 E225:E246 E21:E22 E24:E34 E81:E93 E38:E50 E174:E200 E206:E222 E96:E161 E52:E79</xm:sqref>
        </x14:dataValidation>
        <x14:dataValidation type="list" allowBlank="1" showInputMessage="1" showErrorMessage="1">
          <x14:formula1>
            <xm:f>'C:\Users\PotapovaOA\AppData\Local\Microsoft\Windows\INetCache\Content.Outlook\I2OODGH5\420\2020\[820 Расширенный план закупки товаров (работ услуг) на 2020 год.xlsx]Справочник1'!#REF!</xm:f>
          </x14:formula1>
          <xm:sqref>E80 E23</xm:sqref>
        </x14:dataValidation>
        <x14:dataValidation type="list" allowBlank="1" showInputMessage="1" showErrorMessage="1">
          <x14:formula1>
            <xm:f>'C:\Users\krinicynana\AppData\Roaming\1C\1cv8\4e1d7ef9-122f-45c2-becd-be6a0a0dcdfc\dd070ecb-d4e2-488e-bd02-00145a210e92\App\[План закупки отдела 820 на 2022 год.xlsx]Справочник1'!#REF!</xm:f>
          </x14:formula1>
          <xm:sqref>V80 V23</xm:sqref>
        </x14:dataValidation>
        <x14:dataValidation type="list" allowBlank="1" showInputMessage="1" showErrorMessage="1">
          <x14:formula1>
            <xm:f>'D:\РПЗ 2022-начало года\[Приложение № 1 к приказу ( I, IV, V разделы).xlsx]Справочник1'!#REF!</xm:f>
          </x14:formula1>
          <xm:sqref>V305:V306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3" zoomScale="115" zoomScaleNormal="115" workbookViewId="0">
      <selection activeCell="A54" sqref="A54"/>
    </sheetView>
  </sheetViews>
  <sheetFormatPr defaultColWidth="9.33203125" defaultRowHeight="11.25" x14ac:dyDescent="0.15"/>
  <cols>
    <col min="1" max="1" width="28.33203125" style="12" bestFit="1" customWidth="1"/>
    <col min="2" max="3" width="20" style="12" bestFit="1" customWidth="1"/>
    <col min="4" max="4" width="9.33203125" style="12" bestFit="1" customWidth="1"/>
    <col min="5" max="5" width="7.33203125" style="12" bestFit="1" customWidth="1"/>
    <col min="6" max="6" width="80.6640625" style="12" bestFit="1" customWidth="1"/>
    <col min="7" max="7" width="20" style="12" bestFit="1" customWidth="1"/>
    <col min="8" max="8" width="91.6640625" style="12" bestFit="1" customWidth="1"/>
    <col min="9" max="16384" width="9.33203125" style="12"/>
  </cols>
  <sheetData>
    <row r="1" spans="1:8" x14ac:dyDescent="0.15">
      <c r="A1" s="17" t="s">
        <v>1048</v>
      </c>
      <c r="B1" s="17" t="s">
        <v>62</v>
      </c>
      <c r="C1" s="17" t="s">
        <v>63</v>
      </c>
      <c r="D1" s="17" t="s">
        <v>76</v>
      </c>
      <c r="E1" s="17" t="s">
        <v>61</v>
      </c>
      <c r="F1" s="17" t="s">
        <v>1049</v>
      </c>
      <c r="G1" s="17" t="s">
        <v>24</v>
      </c>
      <c r="H1" s="17" t="s">
        <v>14</v>
      </c>
    </row>
    <row r="2" spans="1:8" x14ac:dyDescent="0.2">
      <c r="A2" s="18" t="str">
        <f>"январь "&amp;A50+1</f>
        <v>январь 2023</v>
      </c>
      <c r="B2" s="19" t="s">
        <v>64</v>
      </c>
      <c r="C2" s="20" t="s">
        <v>65</v>
      </c>
      <c r="D2" s="20">
        <v>1</v>
      </c>
      <c r="E2" s="21">
        <v>1</v>
      </c>
      <c r="F2" s="12" t="s">
        <v>1050</v>
      </c>
      <c r="H2" s="12" t="s">
        <v>60</v>
      </c>
    </row>
    <row r="3" spans="1:8" x14ac:dyDescent="0.2">
      <c r="A3" s="18" t="str">
        <f>"февраль "&amp;A50+1</f>
        <v>февраль 2023</v>
      </c>
      <c r="B3" s="19" t="s">
        <v>66</v>
      </c>
      <c r="C3" s="20" t="s">
        <v>67</v>
      </c>
      <c r="D3" s="20">
        <v>0</v>
      </c>
      <c r="E3" s="21">
        <v>2</v>
      </c>
      <c r="F3" s="12" t="s">
        <v>1051</v>
      </c>
    </row>
    <row r="4" spans="1:8" x14ac:dyDescent="0.2">
      <c r="A4" s="18" t="str">
        <f>"март "&amp;A50+1</f>
        <v>март 2023</v>
      </c>
      <c r="B4" s="20" t="s">
        <v>68</v>
      </c>
      <c r="C4" s="20" t="s">
        <v>69</v>
      </c>
      <c r="D4" s="20" t="s">
        <v>1056</v>
      </c>
      <c r="E4" s="21">
        <v>3</v>
      </c>
      <c r="F4" s="12" t="s">
        <v>1052</v>
      </c>
    </row>
    <row r="5" spans="1:8" x14ac:dyDescent="0.2">
      <c r="A5" s="18" t="str">
        <f>"апрель "&amp;A50+1</f>
        <v>апрель 2023</v>
      </c>
      <c r="B5" s="20" t="s">
        <v>70</v>
      </c>
      <c r="C5" s="20" t="s">
        <v>71</v>
      </c>
      <c r="D5" s="20" t="s">
        <v>1057</v>
      </c>
      <c r="E5" s="21">
        <v>4</v>
      </c>
      <c r="F5" s="12" t="s">
        <v>1053</v>
      </c>
    </row>
    <row r="6" spans="1:8" x14ac:dyDescent="0.2">
      <c r="A6" s="18" t="str">
        <f>"май "&amp;A50+1</f>
        <v>май 2023</v>
      </c>
      <c r="B6" s="20" t="s">
        <v>72</v>
      </c>
      <c r="C6" s="20" t="s">
        <v>73</v>
      </c>
      <c r="E6" s="21">
        <v>5</v>
      </c>
      <c r="F6" s="20" t="s">
        <v>1054</v>
      </c>
      <c r="G6" s="20"/>
    </row>
    <row r="7" spans="1:8" x14ac:dyDescent="0.2">
      <c r="A7" s="18" t="str">
        <f>"июнь "&amp;A50+1</f>
        <v>июнь 2023</v>
      </c>
      <c r="B7" s="20" t="s">
        <v>74</v>
      </c>
      <c r="C7" s="20" t="s">
        <v>75</v>
      </c>
      <c r="E7" s="21">
        <v>6</v>
      </c>
      <c r="F7" s="12" t="s">
        <v>1055</v>
      </c>
    </row>
    <row r="8" spans="1:8" ht="22.5" x14ac:dyDescent="0.15">
      <c r="A8" s="18" t="str">
        <f>"июль "&amp;A50+1</f>
        <v>июль 2023</v>
      </c>
      <c r="E8" s="25" t="s">
        <v>1068</v>
      </c>
      <c r="F8" s="12" t="s">
        <v>1069</v>
      </c>
    </row>
    <row r="9" spans="1:8" x14ac:dyDescent="0.15">
      <c r="A9" s="18" t="str">
        <f>"август "&amp;A50+1</f>
        <v>август 2023</v>
      </c>
    </row>
    <row r="10" spans="1:8" x14ac:dyDescent="0.15">
      <c r="A10" s="18" t="str">
        <f>"сентябрь "&amp;A50+1</f>
        <v>сентябрь 2023</v>
      </c>
    </row>
    <row r="11" spans="1:8" x14ac:dyDescent="0.15">
      <c r="A11" s="18" t="str">
        <f>"октябрь "&amp;A50+1</f>
        <v>октябрь 2023</v>
      </c>
    </row>
    <row r="12" spans="1:8" x14ac:dyDescent="0.15">
      <c r="A12" s="18" t="str">
        <f>"ноябрь "&amp;A50+1</f>
        <v>ноябрь 2023</v>
      </c>
    </row>
    <row r="13" spans="1:8" x14ac:dyDescent="0.15">
      <c r="A13" s="18" t="str">
        <f>"декабрь "&amp;A50+1</f>
        <v>декабрь 2023</v>
      </c>
    </row>
    <row r="14" spans="1:8" x14ac:dyDescent="0.15">
      <c r="A14" s="18" t="str">
        <f>"январь "&amp;A50+2</f>
        <v>январь 2024</v>
      </c>
    </row>
    <row r="15" spans="1:8" x14ac:dyDescent="0.15">
      <c r="A15" s="18" t="str">
        <f>"февраль "&amp;A50+2</f>
        <v>февраль 2024</v>
      </c>
    </row>
    <row r="16" spans="1:8" x14ac:dyDescent="0.15">
      <c r="A16" s="18" t="str">
        <f>"март "&amp;A50+2</f>
        <v>март 2024</v>
      </c>
    </row>
    <row r="17" spans="1:1" x14ac:dyDescent="0.15">
      <c r="A17" s="18" t="str">
        <f>"апрель "&amp;A50+2</f>
        <v>апрель 2024</v>
      </c>
    </row>
    <row r="18" spans="1:1" x14ac:dyDescent="0.15">
      <c r="A18" s="18" t="str">
        <f>"май "&amp;A50+2</f>
        <v>май 2024</v>
      </c>
    </row>
    <row r="19" spans="1:1" x14ac:dyDescent="0.15">
      <c r="A19" s="18" t="str">
        <f>"июнь "&amp;A50+2</f>
        <v>июнь 2024</v>
      </c>
    </row>
    <row r="20" spans="1:1" x14ac:dyDescent="0.15">
      <c r="A20" s="18" t="str">
        <f>"июль "&amp;A50+2</f>
        <v>июль 2024</v>
      </c>
    </row>
    <row r="21" spans="1:1" x14ac:dyDescent="0.15">
      <c r="A21" s="18" t="str">
        <f>"август "&amp;A50+2</f>
        <v>август 2024</v>
      </c>
    </row>
    <row r="22" spans="1:1" x14ac:dyDescent="0.15">
      <c r="A22" s="18" t="str">
        <f>"сентябрь "&amp;A50+2</f>
        <v>сентябрь 2024</v>
      </c>
    </row>
    <row r="23" spans="1:1" x14ac:dyDescent="0.15">
      <c r="A23" s="18" t="str">
        <f>"октябрь "&amp;A50+2</f>
        <v>октябрь 2024</v>
      </c>
    </row>
    <row r="24" spans="1:1" x14ac:dyDescent="0.15">
      <c r="A24" s="18" t="str">
        <f>"ноябрь "&amp;A50+2</f>
        <v>ноябрь 2024</v>
      </c>
    </row>
    <row r="25" spans="1:1" x14ac:dyDescent="0.15">
      <c r="A25" s="18" t="str">
        <f>"декабрь "&amp;A50+2</f>
        <v>декабрь 2024</v>
      </c>
    </row>
    <row r="26" spans="1:1" x14ac:dyDescent="0.15">
      <c r="A26" s="26" t="s">
        <v>1070</v>
      </c>
    </row>
    <row r="27" spans="1:1" x14ac:dyDescent="0.15">
      <c r="A27" s="26" t="s">
        <v>1071</v>
      </c>
    </row>
    <row r="28" spans="1:1" x14ac:dyDescent="0.15">
      <c r="A28" s="26" t="s">
        <v>1072</v>
      </c>
    </row>
    <row r="29" spans="1:1" x14ac:dyDescent="0.15">
      <c r="A29" s="26" t="s">
        <v>1073</v>
      </c>
    </row>
    <row r="30" spans="1:1" x14ac:dyDescent="0.15">
      <c r="A30" s="26" t="s">
        <v>1074</v>
      </c>
    </row>
    <row r="31" spans="1:1" x14ac:dyDescent="0.15">
      <c r="A31" s="26" t="s">
        <v>1075</v>
      </c>
    </row>
    <row r="32" spans="1:1" x14ac:dyDescent="0.15">
      <c r="A32" s="26" t="s">
        <v>1076</v>
      </c>
    </row>
    <row r="33" spans="1:1" x14ac:dyDescent="0.15">
      <c r="A33" s="26" t="s">
        <v>1077</v>
      </c>
    </row>
    <row r="34" spans="1:1" x14ac:dyDescent="0.15">
      <c r="A34" s="26" t="s">
        <v>1078</v>
      </c>
    </row>
    <row r="35" spans="1:1" x14ac:dyDescent="0.15">
      <c r="A35" s="26" t="s">
        <v>1079</v>
      </c>
    </row>
    <row r="36" spans="1:1" x14ac:dyDescent="0.15">
      <c r="A36" s="26" t="s">
        <v>1080</v>
      </c>
    </row>
    <row r="37" spans="1:1" x14ac:dyDescent="0.15">
      <c r="A37" s="18" t="str">
        <f>"декабрь "&amp;A50+3</f>
        <v>декабрь 2025</v>
      </c>
    </row>
    <row r="38" spans="1:1" x14ac:dyDescent="0.15">
      <c r="A38" s="18" t="str">
        <f>"декабрь "&amp;A50+4</f>
        <v>декабрь 2026</v>
      </c>
    </row>
    <row r="39" spans="1:1" x14ac:dyDescent="0.15">
      <c r="A39" s="18" t="str">
        <f>"декабрь "&amp;A50+5</f>
        <v>декабрь 2027</v>
      </c>
    </row>
    <row r="40" spans="1:1" x14ac:dyDescent="0.15">
      <c r="A40" s="18" t="str">
        <f>"декабрь "&amp;A50+6</f>
        <v>декабрь 2028</v>
      </c>
    </row>
    <row r="41" spans="1:1" x14ac:dyDescent="0.15">
      <c r="A41" s="18" t="str">
        <f>"декабрь "&amp;A50+7</f>
        <v>декабрь 2029</v>
      </c>
    </row>
    <row r="42" spans="1:1" x14ac:dyDescent="0.15">
      <c r="A42" s="18" t="str">
        <f>"декабрь "&amp;A50+8</f>
        <v>декабрь 2030</v>
      </c>
    </row>
    <row r="43" spans="1:1" x14ac:dyDescent="0.15">
      <c r="A43" s="18" t="str">
        <f>"декабрь "&amp;A50+9</f>
        <v>декабрь 2031</v>
      </c>
    </row>
    <row r="44" spans="1:1" x14ac:dyDescent="0.15">
      <c r="A44" s="18" t="str">
        <f>"декабрь "&amp;A50+10</f>
        <v>декабрь 2032</v>
      </c>
    </row>
    <row r="45" spans="1:1" x14ac:dyDescent="0.15">
      <c r="A45" s="18" t="str">
        <f>"декабрь "&amp;A50+11</f>
        <v>декабрь 2033</v>
      </c>
    </row>
    <row r="46" spans="1:1" x14ac:dyDescent="0.15">
      <c r="A46" s="18" t="str">
        <f>"декабрь "&amp;A50+12</f>
        <v>декабрь 2034</v>
      </c>
    </row>
    <row r="49" spans="1:1" x14ac:dyDescent="0.15">
      <c r="A49" s="17" t="s">
        <v>1059</v>
      </c>
    </row>
    <row r="50" spans="1:1" ht="23.25" x14ac:dyDescent="0.15">
      <c r="A50" s="16">
        <v>2022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1"/>
  <sheetViews>
    <sheetView topLeftCell="A76" zoomScale="115" zoomScaleNormal="115" workbookViewId="0">
      <selection activeCell="C30" sqref="C30"/>
    </sheetView>
  </sheetViews>
  <sheetFormatPr defaultRowHeight="10.5" x14ac:dyDescent="0.15"/>
  <cols>
    <col min="1" max="1" width="39" bestFit="1" customWidth="1"/>
    <col min="2" max="2" width="78" bestFit="1" customWidth="1"/>
    <col min="3" max="3" width="123.6640625" bestFit="1" customWidth="1"/>
  </cols>
  <sheetData>
    <row r="1" spans="1:3" ht="15" x14ac:dyDescent="0.25">
      <c r="A1" s="4" t="s">
        <v>995</v>
      </c>
      <c r="B1" s="5" t="s">
        <v>996</v>
      </c>
      <c r="C1" s="4" t="s">
        <v>997</v>
      </c>
    </row>
    <row r="2" spans="1:3" x14ac:dyDescent="0.15">
      <c r="A2" s="6" t="s">
        <v>77</v>
      </c>
      <c r="B2" s="6" t="s">
        <v>78</v>
      </c>
      <c r="C2" s="3" t="s">
        <v>1044</v>
      </c>
    </row>
    <row r="3" spans="1:3" x14ac:dyDescent="0.15">
      <c r="A3" s="6" t="s">
        <v>79</v>
      </c>
      <c r="B3" s="6" t="s">
        <v>80</v>
      </c>
      <c r="C3" s="3" t="s">
        <v>1032</v>
      </c>
    </row>
    <row r="4" spans="1:3" x14ac:dyDescent="0.15">
      <c r="A4" s="6" t="s">
        <v>81</v>
      </c>
      <c r="B4" s="6" t="s">
        <v>82</v>
      </c>
      <c r="C4" s="3" t="s">
        <v>1018</v>
      </c>
    </row>
    <row r="5" spans="1:3" x14ac:dyDescent="0.15">
      <c r="A5" s="6" t="s">
        <v>83</v>
      </c>
      <c r="B5" s="6" t="s">
        <v>84</v>
      </c>
      <c r="C5" s="3" t="s">
        <v>58</v>
      </c>
    </row>
    <row r="6" spans="1:3" x14ac:dyDescent="0.15">
      <c r="A6" s="6" t="s">
        <v>85</v>
      </c>
      <c r="B6" s="6" t="s">
        <v>86</v>
      </c>
      <c r="C6" s="3" t="s">
        <v>1046</v>
      </c>
    </row>
    <row r="7" spans="1:3" x14ac:dyDescent="0.15">
      <c r="A7" s="6" t="s">
        <v>87</v>
      </c>
      <c r="B7" s="6" t="s">
        <v>88</v>
      </c>
      <c r="C7" s="3" t="s">
        <v>998</v>
      </c>
    </row>
    <row r="8" spans="1:3" x14ac:dyDescent="0.15">
      <c r="A8" s="6" t="s">
        <v>89</v>
      </c>
      <c r="B8" s="6" t="s">
        <v>90</v>
      </c>
      <c r="C8" s="3" t="s">
        <v>1019</v>
      </c>
    </row>
    <row r="9" spans="1:3" x14ac:dyDescent="0.15">
      <c r="A9" s="6" t="s">
        <v>91</v>
      </c>
      <c r="B9" s="6" t="s">
        <v>92</v>
      </c>
      <c r="C9" s="3" t="s">
        <v>999</v>
      </c>
    </row>
    <row r="10" spans="1:3" x14ac:dyDescent="0.15">
      <c r="A10" s="6" t="s">
        <v>93</v>
      </c>
      <c r="B10" s="6" t="s">
        <v>94</v>
      </c>
      <c r="C10" s="3" t="s">
        <v>1000</v>
      </c>
    </row>
    <row r="11" spans="1:3" x14ac:dyDescent="0.15">
      <c r="A11" s="6" t="s">
        <v>95</v>
      </c>
      <c r="B11" s="6" t="s">
        <v>96</v>
      </c>
      <c r="C11" s="3" t="s">
        <v>1001</v>
      </c>
    </row>
    <row r="12" spans="1:3" x14ac:dyDescent="0.15">
      <c r="A12" s="6" t="s">
        <v>97</v>
      </c>
      <c r="B12" s="6" t="s">
        <v>98</v>
      </c>
      <c r="C12" s="3" t="s">
        <v>1002</v>
      </c>
    </row>
    <row r="13" spans="1:3" x14ac:dyDescent="0.15">
      <c r="A13" s="6" t="s">
        <v>99</v>
      </c>
      <c r="B13" s="6" t="s">
        <v>100</v>
      </c>
      <c r="C13" s="3" t="s">
        <v>1003</v>
      </c>
    </row>
    <row r="14" spans="1:3" x14ac:dyDescent="0.15">
      <c r="A14" s="6" t="s">
        <v>101</v>
      </c>
      <c r="B14" s="6" t="s">
        <v>102</v>
      </c>
      <c r="C14" s="3" t="s">
        <v>1004</v>
      </c>
    </row>
    <row r="15" spans="1:3" x14ac:dyDescent="0.15">
      <c r="A15" s="6" t="s">
        <v>103</v>
      </c>
      <c r="B15" s="6" t="s">
        <v>104</v>
      </c>
      <c r="C15" s="3" t="s">
        <v>1005</v>
      </c>
    </row>
    <row r="16" spans="1:3" x14ac:dyDescent="0.15">
      <c r="A16" s="6" t="s">
        <v>105</v>
      </c>
      <c r="B16" s="6" t="s">
        <v>106</v>
      </c>
      <c r="C16" s="3" t="s">
        <v>1006</v>
      </c>
    </row>
    <row r="17" spans="1:3" x14ac:dyDescent="0.15">
      <c r="A17" s="6" t="s">
        <v>107</v>
      </c>
      <c r="B17" s="6" t="s">
        <v>108</v>
      </c>
      <c r="C17" s="3" t="s">
        <v>1007</v>
      </c>
    </row>
    <row r="18" spans="1:3" x14ac:dyDescent="0.15">
      <c r="A18" s="6" t="s">
        <v>109</v>
      </c>
      <c r="B18" s="6" t="s">
        <v>110</v>
      </c>
      <c r="C18" s="3" t="s">
        <v>1008</v>
      </c>
    </row>
    <row r="19" spans="1:3" x14ac:dyDescent="0.15">
      <c r="A19" s="6" t="s">
        <v>111</v>
      </c>
      <c r="B19" s="6" t="s">
        <v>112</v>
      </c>
      <c r="C19" s="3" t="s">
        <v>1009</v>
      </c>
    </row>
    <row r="20" spans="1:3" x14ac:dyDescent="0.15">
      <c r="A20" s="6" t="s">
        <v>113</v>
      </c>
      <c r="B20" s="6" t="s">
        <v>114</v>
      </c>
      <c r="C20" s="3" t="s">
        <v>1010</v>
      </c>
    </row>
    <row r="21" spans="1:3" x14ac:dyDescent="0.15">
      <c r="A21" s="6" t="s">
        <v>115</v>
      </c>
      <c r="B21" s="6" t="s">
        <v>116</v>
      </c>
      <c r="C21" s="3" t="s">
        <v>1011</v>
      </c>
    </row>
    <row r="22" spans="1:3" x14ac:dyDescent="0.15">
      <c r="A22" s="6" t="s">
        <v>117</v>
      </c>
      <c r="B22" s="6" t="s">
        <v>118</v>
      </c>
      <c r="C22" s="3" t="s">
        <v>1012</v>
      </c>
    </row>
    <row r="23" spans="1:3" x14ac:dyDescent="0.15">
      <c r="A23" s="6" t="s">
        <v>119</v>
      </c>
      <c r="B23" s="6" t="s">
        <v>120</v>
      </c>
      <c r="C23" s="3" t="s">
        <v>1013</v>
      </c>
    </row>
    <row r="24" spans="1:3" x14ac:dyDescent="0.15">
      <c r="A24" s="6" t="s">
        <v>121</v>
      </c>
      <c r="B24" s="6" t="s">
        <v>122</v>
      </c>
      <c r="C24" s="3" t="s">
        <v>1014</v>
      </c>
    </row>
    <row r="25" spans="1:3" x14ac:dyDescent="0.15">
      <c r="A25" s="6" t="s">
        <v>123</v>
      </c>
      <c r="B25" s="6" t="s">
        <v>124</v>
      </c>
      <c r="C25" s="3" t="s">
        <v>1015</v>
      </c>
    </row>
    <row r="26" spans="1:3" x14ac:dyDescent="0.15">
      <c r="A26" s="6" t="s">
        <v>125</v>
      </c>
      <c r="B26" s="6" t="s">
        <v>126</v>
      </c>
      <c r="C26" s="3" t="s">
        <v>1016</v>
      </c>
    </row>
    <row r="27" spans="1:3" x14ac:dyDescent="0.15">
      <c r="A27" s="6" t="s">
        <v>127</v>
      </c>
      <c r="B27" s="6" t="s">
        <v>128</v>
      </c>
      <c r="C27" s="3" t="s">
        <v>1017</v>
      </c>
    </row>
    <row r="28" spans="1:3" x14ac:dyDescent="0.15">
      <c r="A28" s="6" t="s">
        <v>129</v>
      </c>
      <c r="B28" s="6" t="s">
        <v>130</v>
      </c>
      <c r="C28" s="3" t="s">
        <v>1019</v>
      </c>
    </row>
    <row r="29" spans="1:3" x14ac:dyDescent="0.15">
      <c r="A29" s="6" t="s">
        <v>131</v>
      </c>
      <c r="B29" s="6" t="s">
        <v>132</v>
      </c>
      <c r="C29" s="3" t="s">
        <v>1020</v>
      </c>
    </row>
    <row r="30" spans="1:3" x14ac:dyDescent="0.15">
      <c r="A30" s="6" t="s">
        <v>133</v>
      </c>
      <c r="B30" s="6" t="s">
        <v>134</v>
      </c>
      <c r="C30" s="3" t="s">
        <v>1021</v>
      </c>
    </row>
    <row r="31" spans="1:3" x14ac:dyDescent="0.15">
      <c r="A31" s="6" t="s">
        <v>135</v>
      </c>
      <c r="B31" s="6" t="s">
        <v>136</v>
      </c>
      <c r="C31" s="3" t="s">
        <v>1022</v>
      </c>
    </row>
    <row r="32" spans="1:3" x14ac:dyDescent="0.15">
      <c r="A32" s="6" t="s">
        <v>137</v>
      </c>
      <c r="B32" s="6" t="s">
        <v>138</v>
      </c>
      <c r="C32" s="3" t="s">
        <v>1023</v>
      </c>
    </row>
    <row r="33" spans="1:3" x14ac:dyDescent="0.15">
      <c r="A33" s="6" t="s">
        <v>139</v>
      </c>
      <c r="B33" s="6" t="s">
        <v>140</v>
      </c>
      <c r="C33" s="3" t="s">
        <v>1024</v>
      </c>
    </row>
    <row r="34" spans="1:3" x14ac:dyDescent="0.15">
      <c r="A34" s="6" t="s">
        <v>141</v>
      </c>
      <c r="B34" s="6" t="s">
        <v>142</v>
      </c>
      <c r="C34" s="3" t="s">
        <v>1025</v>
      </c>
    </row>
    <row r="35" spans="1:3" x14ac:dyDescent="0.15">
      <c r="A35" s="6" t="s">
        <v>143</v>
      </c>
      <c r="B35" s="6" t="s">
        <v>144</v>
      </c>
      <c r="C35" s="3" t="s">
        <v>1026</v>
      </c>
    </row>
    <row r="36" spans="1:3" x14ac:dyDescent="0.15">
      <c r="A36" s="6" t="s">
        <v>145</v>
      </c>
      <c r="B36" s="6" t="s">
        <v>146</v>
      </c>
      <c r="C36" s="3" t="s">
        <v>1027</v>
      </c>
    </row>
    <row r="37" spans="1:3" x14ac:dyDescent="0.15">
      <c r="A37" s="6" t="s">
        <v>147</v>
      </c>
      <c r="B37" s="6" t="s">
        <v>148</v>
      </c>
      <c r="C37" s="3" t="s">
        <v>1028</v>
      </c>
    </row>
    <row r="38" spans="1:3" x14ac:dyDescent="0.15">
      <c r="A38" s="6" t="s">
        <v>149</v>
      </c>
      <c r="B38" s="6" t="s">
        <v>150</v>
      </c>
      <c r="C38" s="3" t="s">
        <v>1029</v>
      </c>
    </row>
    <row r="39" spans="1:3" x14ac:dyDescent="0.15">
      <c r="A39" s="6" t="s">
        <v>151</v>
      </c>
      <c r="B39" s="6" t="s">
        <v>152</v>
      </c>
      <c r="C39" s="3" t="s">
        <v>1030</v>
      </c>
    </row>
    <row r="40" spans="1:3" x14ac:dyDescent="0.15">
      <c r="A40" s="6" t="s">
        <v>153</v>
      </c>
      <c r="B40" s="6" t="s">
        <v>154</v>
      </c>
      <c r="C40" s="3" t="s">
        <v>1031</v>
      </c>
    </row>
    <row r="41" spans="1:3" x14ac:dyDescent="0.15">
      <c r="A41" s="6" t="s">
        <v>155</v>
      </c>
      <c r="B41" s="6" t="s">
        <v>156</v>
      </c>
      <c r="C41" s="3" t="s">
        <v>1033</v>
      </c>
    </row>
    <row r="42" spans="1:3" x14ac:dyDescent="0.15">
      <c r="A42" s="6" t="s">
        <v>157</v>
      </c>
      <c r="B42" s="6" t="s">
        <v>158</v>
      </c>
      <c r="C42" s="3" t="s">
        <v>1034</v>
      </c>
    </row>
    <row r="43" spans="1:3" x14ac:dyDescent="0.15">
      <c r="A43" s="6" t="s">
        <v>159</v>
      </c>
      <c r="B43" s="6" t="s">
        <v>160</v>
      </c>
      <c r="C43" s="3" t="s">
        <v>1035</v>
      </c>
    </row>
    <row r="44" spans="1:3" x14ac:dyDescent="0.15">
      <c r="A44" s="6" t="s">
        <v>161</v>
      </c>
      <c r="B44" s="6" t="s">
        <v>162</v>
      </c>
      <c r="C44" s="3" t="s">
        <v>1036</v>
      </c>
    </row>
    <row r="45" spans="1:3" x14ac:dyDescent="0.15">
      <c r="A45" s="6" t="s">
        <v>163</v>
      </c>
      <c r="B45" s="6" t="s">
        <v>164</v>
      </c>
      <c r="C45" s="3" t="s">
        <v>1037</v>
      </c>
    </row>
    <row r="46" spans="1:3" x14ac:dyDescent="0.15">
      <c r="A46" s="6" t="s">
        <v>165</v>
      </c>
      <c r="B46" s="6" t="s">
        <v>166</v>
      </c>
      <c r="C46" s="3" t="s">
        <v>1038</v>
      </c>
    </row>
    <row r="47" spans="1:3" x14ac:dyDescent="0.15">
      <c r="A47" s="6" t="s">
        <v>167</v>
      </c>
      <c r="B47" s="6" t="s">
        <v>168</v>
      </c>
      <c r="C47" s="3" t="s">
        <v>1039</v>
      </c>
    </row>
    <row r="48" spans="1:3" x14ac:dyDescent="0.15">
      <c r="A48" s="6" t="s">
        <v>169</v>
      </c>
      <c r="B48" s="6" t="s">
        <v>170</v>
      </c>
      <c r="C48" s="3" t="s">
        <v>1040</v>
      </c>
    </row>
    <row r="49" spans="1:3" x14ac:dyDescent="0.15">
      <c r="A49" s="6" t="s">
        <v>171</v>
      </c>
      <c r="B49" s="6" t="s">
        <v>172</v>
      </c>
      <c r="C49" s="3" t="s">
        <v>1041</v>
      </c>
    </row>
    <row r="50" spans="1:3" x14ac:dyDescent="0.15">
      <c r="A50" s="6" t="s">
        <v>173</v>
      </c>
      <c r="B50" s="6" t="s">
        <v>174</v>
      </c>
      <c r="C50" s="3" t="s">
        <v>1042</v>
      </c>
    </row>
    <row r="51" spans="1:3" x14ac:dyDescent="0.15">
      <c r="A51" s="6" t="s">
        <v>175</v>
      </c>
      <c r="B51" s="6" t="s">
        <v>176</v>
      </c>
      <c r="C51" s="3" t="s">
        <v>1043</v>
      </c>
    </row>
    <row r="52" spans="1:3" x14ac:dyDescent="0.15">
      <c r="A52" s="6" t="s">
        <v>177</v>
      </c>
      <c r="B52" s="6" t="s">
        <v>178</v>
      </c>
      <c r="C52" s="13" t="s">
        <v>1045</v>
      </c>
    </row>
    <row r="53" spans="1:3" x14ac:dyDescent="0.15">
      <c r="A53" s="6" t="s">
        <v>179</v>
      </c>
      <c r="B53" s="6" t="s">
        <v>180</v>
      </c>
      <c r="C53" t="s">
        <v>1046</v>
      </c>
    </row>
    <row r="54" spans="1:3" x14ac:dyDescent="0.15">
      <c r="A54" s="6" t="s">
        <v>181</v>
      </c>
      <c r="B54" s="6" t="s">
        <v>182</v>
      </c>
      <c r="C54" t="s">
        <v>58</v>
      </c>
    </row>
    <row r="55" spans="1:3" x14ac:dyDescent="0.15">
      <c r="A55" s="6" t="s">
        <v>183</v>
      </c>
      <c r="B55" s="6" t="s">
        <v>184</v>
      </c>
      <c r="C55" t="s">
        <v>1047</v>
      </c>
    </row>
    <row r="56" spans="1:3" x14ac:dyDescent="0.15">
      <c r="A56" s="6" t="s">
        <v>185</v>
      </c>
      <c r="B56" s="6" t="s">
        <v>186</v>
      </c>
    </row>
    <row r="57" spans="1:3" x14ac:dyDescent="0.15">
      <c r="A57" s="6" t="s">
        <v>187</v>
      </c>
      <c r="B57" s="6" t="s">
        <v>188</v>
      </c>
    </row>
    <row r="58" spans="1:3" x14ac:dyDescent="0.15">
      <c r="A58" s="6" t="s">
        <v>189</v>
      </c>
      <c r="B58" s="6" t="s">
        <v>190</v>
      </c>
    </row>
    <row r="59" spans="1:3" x14ac:dyDescent="0.15">
      <c r="A59" s="6" t="s">
        <v>191</v>
      </c>
      <c r="B59" s="6" t="s">
        <v>192</v>
      </c>
    </row>
    <row r="60" spans="1:3" x14ac:dyDescent="0.15">
      <c r="A60" s="6" t="s">
        <v>193</v>
      </c>
      <c r="B60" s="6" t="s">
        <v>194</v>
      </c>
    </row>
    <row r="61" spans="1:3" x14ac:dyDescent="0.15">
      <c r="A61" s="6" t="s">
        <v>195</v>
      </c>
      <c r="B61" s="6" t="s">
        <v>196</v>
      </c>
    </row>
    <row r="62" spans="1:3" x14ac:dyDescent="0.15">
      <c r="A62" s="6" t="s">
        <v>197</v>
      </c>
      <c r="B62" s="6" t="s">
        <v>198</v>
      </c>
    </row>
    <row r="63" spans="1:3" x14ac:dyDescent="0.15">
      <c r="A63" s="6" t="s">
        <v>199</v>
      </c>
      <c r="B63" s="6" t="s">
        <v>200</v>
      </c>
    </row>
    <row r="64" spans="1:3" x14ac:dyDescent="0.15">
      <c r="A64" s="6" t="s">
        <v>201</v>
      </c>
      <c r="B64" s="6" t="s">
        <v>202</v>
      </c>
    </row>
    <row r="65" spans="1:2" x14ac:dyDescent="0.15">
      <c r="A65" s="6" t="s">
        <v>203</v>
      </c>
      <c r="B65" s="6" t="s">
        <v>204</v>
      </c>
    </row>
    <row r="66" spans="1:2" x14ac:dyDescent="0.15">
      <c r="A66" s="6" t="s">
        <v>205</v>
      </c>
      <c r="B66" s="6" t="s">
        <v>206</v>
      </c>
    </row>
    <row r="67" spans="1:2" x14ac:dyDescent="0.15">
      <c r="A67" s="6" t="s">
        <v>207</v>
      </c>
      <c r="B67" s="6" t="s">
        <v>208</v>
      </c>
    </row>
    <row r="68" spans="1:2" x14ac:dyDescent="0.15">
      <c r="A68" s="6" t="s">
        <v>209</v>
      </c>
      <c r="B68" s="6" t="s">
        <v>210</v>
      </c>
    </row>
    <row r="69" spans="1:2" x14ac:dyDescent="0.15">
      <c r="A69" s="6" t="s">
        <v>211</v>
      </c>
      <c r="B69" s="6" t="s">
        <v>212</v>
      </c>
    </row>
    <row r="70" spans="1:2" x14ac:dyDescent="0.15">
      <c r="A70" s="6" t="s">
        <v>213</v>
      </c>
      <c r="B70" s="6" t="s">
        <v>214</v>
      </c>
    </row>
    <row r="71" spans="1:2" x14ac:dyDescent="0.15">
      <c r="A71" s="6" t="s">
        <v>215</v>
      </c>
      <c r="B71" s="6" t="s">
        <v>216</v>
      </c>
    </row>
    <row r="72" spans="1:2" x14ac:dyDescent="0.15">
      <c r="A72" s="6" t="s">
        <v>217</v>
      </c>
      <c r="B72" s="6" t="s">
        <v>218</v>
      </c>
    </row>
    <row r="73" spans="1:2" x14ac:dyDescent="0.15">
      <c r="A73" s="6" t="s">
        <v>219</v>
      </c>
      <c r="B73" s="6" t="s">
        <v>220</v>
      </c>
    </row>
    <row r="74" spans="1:2" x14ac:dyDescent="0.15">
      <c r="A74" s="6" t="s">
        <v>221</v>
      </c>
      <c r="B74" s="6" t="s">
        <v>222</v>
      </c>
    </row>
    <row r="75" spans="1:2" x14ac:dyDescent="0.15">
      <c r="A75" s="6" t="s">
        <v>223</v>
      </c>
      <c r="B75" s="6" t="s">
        <v>224</v>
      </c>
    </row>
    <row r="76" spans="1:2" x14ac:dyDescent="0.15">
      <c r="A76" s="6" t="s">
        <v>225</v>
      </c>
      <c r="B76" s="6" t="s">
        <v>226</v>
      </c>
    </row>
    <row r="77" spans="1:2" x14ac:dyDescent="0.15">
      <c r="A77" s="6" t="s">
        <v>227</v>
      </c>
      <c r="B77" s="6" t="s">
        <v>228</v>
      </c>
    </row>
    <row r="78" spans="1:2" x14ac:dyDescent="0.15">
      <c r="A78" s="6" t="s">
        <v>229</v>
      </c>
      <c r="B78" s="6" t="s">
        <v>230</v>
      </c>
    </row>
    <row r="79" spans="1:2" x14ac:dyDescent="0.15">
      <c r="A79" s="6" t="s">
        <v>231</v>
      </c>
      <c r="B79" s="6" t="s">
        <v>232</v>
      </c>
    </row>
    <row r="80" spans="1:2" x14ac:dyDescent="0.15">
      <c r="A80" s="6" t="s">
        <v>233</v>
      </c>
      <c r="B80" s="6" t="s">
        <v>234</v>
      </c>
    </row>
    <row r="81" spans="1:2" x14ac:dyDescent="0.15">
      <c r="A81" s="6" t="s">
        <v>235</v>
      </c>
      <c r="B81" s="6" t="s">
        <v>236</v>
      </c>
    </row>
    <row r="82" spans="1:2" x14ac:dyDescent="0.15">
      <c r="A82" s="6" t="s">
        <v>237</v>
      </c>
      <c r="B82" s="6" t="s">
        <v>238</v>
      </c>
    </row>
    <row r="83" spans="1:2" x14ac:dyDescent="0.15">
      <c r="A83" s="6" t="s">
        <v>239</v>
      </c>
      <c r="B83" s="6" t="s">
        <v>240</v>
      </c>
    </row>
    <row r="84" spans="1:2" x14ac:dyDescent="0.15">
      <c r="A84" s="6" t="s">
        <v>241</v>
      </c>
      <c r="B84" s="6" t="s">
        <v>242</v>
      </c>
    </row>
    <row r="85" spans="1:2" x14ac:dyDescent="0.15">
      <c r="A85" s="6" t="s">
        <v>243</v>
      </c>
      <c r="B85" s="6" t="s">
        <v>244</v>
      </c>
    </row>
    <row r="86" spans="1:2" x14ac:dyDescent="0.15">
      <c r="A86" s="6" t="s">
        <v>245</v>
      </c>
      <c r="B86" s="6" t="s">
        <v>246</v>
      </c>
    </row>
    <row r="87" spans="1:2" x14ac:dyDescent="0.15">
      <c r="A87" s="6" t="s">
        <v>247</v>
      </c>
      <c r="B87" s="6" t="s">
        <v>248</v>
      </c>
    </row>
    <row r="88" spans="1:2" x14ac:dyDescent="0.15">
      <c r="A88" s="6" t="s">
        <v>249</v>
      </c>
      <c r="B88" s="6" t="s">
        <v>250</v>
      </c>
    </row>
    <row r="89" spans="1:2" x14ac:dyDescent="0.15">
      <c r="A89" s="6" t="s">
        <v>251</v>
      </c>
      <c r="B89" s="6" t="s">
        <v>252</v>
      </c>
    </row>
    <row r="90" spans="1:2" x14ac:dyDescent="0.15">
      <c r="A90" s="6" t="s">
        <v>253</v>
      </c>
      <c r="B90" s="6" t="s">
        <v>254</v>
      </c>
    </row>
    <row r="91" spans="1:2" x14ac:dyDescent="0.15">
      <c r="A91" s="6" t="s">
        <v>255</v>
      </c>
      <c r="B91" s="6" t="s">
        <v>256</v>
      </c>
    </row>
    <row r="92" spans="1:2" x14ac:dyDescent="0.15">
      <c r="A92" s="6" t="s">
        <v>257</v>
      </c>
      <c r="B92" s="6" t="s">
        <v>258</v>
      </c>
    </row>
    <row r="93" spans="1:2" x14ac:dyDescent="0.15">
      <c r="A93" s="6" t="s">
        <v>259</v>
      </c>
      <c r="B93" s="6" t="s">
        <v>260</v>
      </c>
    </row>
    <row r="94" spans="1:2" x14ac:dyDescent="0.15">
      <c r="A94" s="6" t="s">
        <v>261</v>
      </c>
      <c r="B94" s="6" t="s">
        <v>262</v>
      </c>
    </row>
    <row r="95" spans="1:2" x14ac:dyDescent="0.15">
      <c r="A95" s="6" t="s">
        <v>263</v>
      </c>
      <c r="B95" s="6" t="s">
        <v>264</v>
      </c>
    </row>
    <row r="96" spans="1:2" x14ac:dyDescent="0.15">
      <c r="A96" s="6" t="s">
        <v>265</v>
      </c>
      <c r="B96" s="6" t="s">
        <v>266</v>
      </c>
    </row>
    <row r="97" spans="1:2" x14ac:dyDescent="0.15">
      <c r="A97" s="6" t="s">
        <v>267</v>
      </c>
      <c r="B97" s="6" t="s">
        <v>268</v>
      </c>
    </row>
    <row r="98" spans="1:2" x14ac:dyDescent="0.15">
      <c r="A98" s="6" t="s">
        <v>269</v>
      </c>
      <c r="B98" s="6" t="s">
        <v>270</v>
      </c>
    </row>
    <row r="99" spans="1:2" x14ac:dyDescent="0.15">
      <c r="A99" s="6" t="s">
        <v>271</v>
      </c>
      <c r="B99" s="6" t="s">
        <v>272</v>
      </c>
    </row>
    <row r="100" spans="1:2" x14ac:dyDescent="0.15">
      <c r="A100" s="6" t="s">
        <v>273</v>
      </c>
      <c r="B100" s="6" t="s">
        <v>274</v>
      </c>
    </row>
    <row r="101" spans="1:2" x14ac:dyDescent="0.15">
      <c r="A101" s="6" t="s">
        <v>275</v>
      </c>
      <c r="B101" s="6" t="s">
        <v>276</v>
      </c>
    </row>
    <row r="102" spans="1:2" x14ac:dyDescent="0.15">
      <c r="A102" s="6" t="s">
        <v>277</v>
      </c>
      <c r="B102" s="6" t="s">
        <v>278</v>
      </c>
    </row>
    <row r="103" spans="1:2" x14ac:dyDescent="0.15">
      <c r="A103" s="6" t="s">
        <v>279</v>
      </c>
      <c r="B103" s="6" t="s">
        <v>280</v>
      </c>
    </row>
    <row r="104" spans="1:2" x14ac:dyDescent="0.15">
      <c r="A104" s="6" t="s">
        <v>281</v>
      </c>
      <c r="B104" s="6" t="s">
        <v>282</v>
      </c>
    </row>
    <row r="105" spans="1:2" x14ac:dyDescent="0.15">
      <c r="A105" s="6" t="s">
        <v>283</v>
      </c>
      <c r="B105" s="6" t="s">
        <v>284</v>
      </c>
    </row>
    <row r="106" spans="1:2" x14ac:dyDescent="0.15">
      <c r="A106" s="6" t="s">
        <v>285</v>
      </c>
      <c r="B106" s="6" t="s">
        <v>286</v>
      </c>
    </row>
    <row r="107" spans="1:2" x14ac:dyDescent="0.15">
      <c r="A107" s="6" t="s">
        <v>287</v>
      </c>
      <c r="B107" s="6" t="s">
        <v>288</v>
      </c>
    </row>
    <row r="108" spans="1:2" x14ac:dyDescent="0.15">
      <c r="A108" s="6" t="s">
        <v>289</v>
      </c>
      <c r="B108" s="6" t="s">
        <v>290</v>
      </c>
    </row>
    <row r="109" spans="1:2" x14ac:dyDescent="0.15">
      <c r="A109" s="6" t="s">
        <v>291</v>
      </c>
      <c r="B109" s="6" t="s">
        <v>292</v>
      </c>
    </row>
    <row r="110" spans="1:2" x14ac:dyDescent="0.15">
      <c r="A110" s="6" t="s">
        <v>293</v>
      </c>
      <c r="B110" s="6" t="s">
        <v>294</v>
      </c>
    </row>
    <row r="111" spans="1:2" x14ac:dyDescent="0.15">
      <c r="A111" s="6" t="s">
        <v>295</v>
      </c>
      <c r="B111" s="6" t="s">
        <v>296</v>
      </c>
    </row>
    <row r="112" spans="1:2" x14ac:dyDescent="0.15">
      <c r="A112" s="6" t="s">
        <v>297</v>
      </c>
      <c r="B112" s="6" t="s">
        <v>298</v>
      </c>
    </row>
    <row r="113" spans="1:2" x14ac:dyDescent="0.15">
      <c r="A113" s="6" t="s">
        <v>299</v>
      </c>
      <c r="B113" s="6" t="s">
        <v>300</v>
      </c>
    </row>
    <row r="114" spans="1:2" x14ac:dyDescent="0.15">
      <c r="A114" s="6" t="s">
        <v>301</v>
      </c>
      <c r="B114" s="6" t="s">
        <v>302</v>
      </c>
    </row>
    <row r="115" spans="1:2" x14ac:dyDescent="0.15">
      <c r="A115" s="6" t="s">
        <v>303</v>
      </c>
      <c r="B115" s="6" t="s">
        <v>304</v>
      </c>
    </row>
    <row r="116" spans="1:2" x14ac:dyDescent="0.15">
      <c r="A116" s="6" t="s">
        <v>305</v>
      </c>
      <c r="B116" s="6" t="s">
        <v>306</v>
      </c>
    </row>
    <row r="117" spans="1:2" x14ac:dyDescent="0.15">
      <c r="A117" s="6" t="s">
        <v>307</v>
      </c>
      <c r="B117" s="6" t="s">
        <v>308</v>
      </c>
    </row>
    <row r="118" spans="1:2" x14ac:dyDescent="0.15">
      <c r="A118" s="6" t="s">
        <v>309</v>
      </c>
      <c r="B118" s="6" t="s">
        <v>310</v>
      </c>
    </row>
    <row r="119" spans="1:2" x14ac:dyDescent="0.15">
      <c r="A119" s="6" t="s">
        <v>311</v>
      </c>
      <c r="B119" s="6" t="s">
        <v>312</v>
      </c>
    </row>
    <row r="120" spans="1:2" x14ac:dyDescent="0.15">
      <c r="A120" s="6" t="s">
        <v>313</v>
      </c>
      <c r="B120" s="6" t="s">
        <v>314</v>
      </c>
    </row>
    <row r="121" spans="1:2" x14ac:dyDescent="0.15">
      <c r="A121" s="6" t="s">
        <v>315</v>
      </c>
      <c r="B121" s="6" t="s">
        <v>316</v>
      </c>
    </row>
    <row r="122" spans="1:2" x14ac:dyDescent="0.15">
      <c r="A122" s="6" t="s">
        <v>317</v>
      </c>
      <c r="B122" s="6" t="s">
        <v>318</v>
      </c>
    </row>
    <row r="123" spans="1:2" x14ac:dyDescent="0.15">
      <c r="A123" s="6" t="s">
        <v>319</v>
      </c>
      <c r="B123" s="6" t="s">
        <v>320</v>
      </c>
    </row>
    <row r="124" spans="1:2" x14ac:dyDescent="0.15">
      <c r="A124" s="6" t="s">
        <v>321</v>
      </c>
      <c r="B124" s="6" t="s">
        <v>322</v>
      </c>
    </row>
    <row r="125" spans="1:2" x14ac:dyDescent="0.15">
      <c r="A125" s="6" t="s">
        <v>323</v>
      </c>
      <c r="B125" s="6" t="s">
        <v>324</v>
      </c>
    </row>
    <row r="126" spans="1:2" x14ac:dyDescent="0.15">
      <c r="A126" s="6" t="s">
        <v>325</v>
      </c>
      <c r="B126" s="6" t="s">
        <v>326</v>
      </c>
    </row>
    <row r="127" spans="1:2" x14ac:dyDescent="0.15">
      <c r="A127" s="6" t="s">
        <v>327</v>
      </c>
      <c r="B127" s="6" t="s">
        <v>328</v>
      </c>
    </row>
    <row r="128" spans="1:2" x14ac:dyDescent="0.15">
      <c r="A128" s="6" t="s">
        <v>329</v>
      </c>
      <c r="B128" s="6" t="s">
        <v>330</v>
      </c>
    </row>
    <row r="129" spans="1:2" x14ac:dyDescent="0.15">
      <c r="A129" s="6" t="s">
        <v>331</v>
      </c>
      <c r="B129" s="6" t="s">
        <v>332</v>
      </c>
    </row>
    <row r="130" spans="1:2" x14ac:dyDescent="0.15">
      <c r="A130" s="6" t="s">
        <v>333</v>
      </c>
      <c r="B130" s="6" t="s">
        <v>334</v>
      </c>
    </row>
    <row r="131" spans="1:2" x14ac:dyDescent="0.15">
      <c r="A131" s="6" t="s">
        <v>335</v>
      </c>
      <c r="B131" s="6" t="s">
        <v>336</v>
      </c>
    </row>
    <row r="132" spans="1:2" x14ac:dyDescent="0.15">
      <c r="A132" s="6" t="s">
        <v>337</v>
      </c>
      <c r="B132" s="6" t="s">
        <v>338</v>
      </c>
    </row>
    <row r="133" spans="1:2" x14ac:dyDescent="0.15">
      <c r="A133" s="6" t="s">
        <v>339</v>
      </c>
      <c r="B133" s="6" t="s">
        <v>340</v>
      </c>
    </row>
    <row r="134" spans="1:2" x14ac:dyDescent="0.15">
      <c r="A134" s="6" t="s">
        <v>341</v>
      </c>
      <c r="B134" s="6" t="s">
        <v>342</v>
      </c>
    </row>
    <row r="135" spans="1:2" x14ac:dyDescent="0.15">
      <c r="A135" s="6" t="s">
        <v>343</v>
      </c>
      <c r="B135" s="6" t="s">
        <v>344</v>
      </c>
    </row>
    <row r="136" spans="1:2" x14ac:dyDescent="0.15">
      <c r="A136" s="6" t="s">
        <v>345</v>
      </c>
      <c r="B136" s="6" t="s">
        <v>346</v>
      </c>
    </row>
    <row r="137" spans="1:2" x14ac:dyDescent="0.15">
      <c r="A137" s="6" t="s">
        <v>347</v>
      </c>
      <c r="B137" s="6" t="s">
        <v>348</v>
      </c>
    </row>
    <row r="138" spans="1:2" x14ac:dyDescent="0.15">
      <c r="A138" s="6" t="s">
        <v>349</v>
      </c>
      <c r="B138" s="6" t="s">
        <v>350</v>
      </c>
    </row>
    <row r="139" spans="1:2" x14ac:dyDescent="0.15">
      <c r="A139" s="6" t="s">
        <v>351</v>
      </c>
      <c r="B139" s="6" t="s">
        <v>352</v>
      </c>
    </row>
    <row r="140" spans="1:2" x14ac:dyDescent="0.15">
      <c r="A140" s="6" t="s">
        <v>353</v>
      </c>
      <c r="B140" s="6" t="s">
        <v>354</v>
      </c>
    </row>
    <row r="141" spans="1:2" x14ac:dyDescent="0.15">
      <c r="A141" s="6" t="s">
        <v>355</v>
      </c>
      <c r="B141" s="6" t="s">
        <v>356</v>
      </c>
    </row>
    <row r="142" spans="1:2" x14ac:dyDescent="0.15">
      <c r="A142" s="6" t="s">
        <v>357</v>
      </c>
      <c r="B142" s="6" t="s">
        <v>358</v>
      </c>
    </row>
    <row r="143" spans="1:2" x14ac:dyDescent="0.15">
      <c r="A143" s="6" t="s">
        <v>359</v>
      </c>
      <c r="B143" s="6" t="s">
        <v>360</v>
      </c>
    </row>
    <row r="144" spans="1:2" x14ac:dyDescent="0.15">
      <c r="A144" s="6" t="s">
        <v>361</v>
      </c>
      <c r="B144" s="6" t="s">
        <v>362</v>
      </c>
    </row>
    <row r="145" spans="1:2" x14ac:dyDescent="0.15">
      <c r="A145" s="6" t="s">
        <v>363</v>
      </c>
      <c r="B145" s="6" t="s">
        <v>364</v>
      </c>
    </row>
    <row r="146" spans="1:2" x14ac:dyDescent="0.15">
      <c r="A146" s="6" t="s">
        <v>365</v>
      </c>
      <c r="B146" s="6" t="s">
        <v>366</v>
      </c>
    </row>
    <row r="147" spans="1:2" x14ac:dyDescent="0.15">
      <c r="A147" s="6" t="s">
        <v>367</v>
      </c>
      <c r="B147" s="6" t="s">
        <v>368</v>
      </c>
    </row>
    <row r="148" spans="1:2" x14ac:dyDescent="0.15">
      <c r="A148" s="6" t="s">
        <v>369</v>
      </c>
      <c r="B148" s="6" t="s">
        <v>370</v>
      </c>
    </row>
    <row r="149" spans="1:2" x14ac:dyDescent="0.15">
      <c r="A149" s="6" t="s">
        <v>371</v>
      </c>
      <c r="B149" s="6" t="s">
        <v>372</v>
      </c>
    </row>
    <row r="150" spans="1:2" x14ac:dyDescent="0.15">
      <c r="A150" s="6" t="s">
        <v>373</v>
      </c>
      <c r="B150" s="6" t="s">
        <v>374</v>
      </c>
    </row>
    <row r="151" spans="1:2" x14ac:dyDescent="0.15">
      <c r="A151" s="6" t="s">
        <v>375</v>
      </c>
      <c r="B151" s="6" t="s">
        <v>376</v>
      </c>
    </row>
    <row r="152" spans="1:2" x14ac:dyDescent="0.15">
      <c r="A152" s="6" t="s">
        <v>377</v>
      </c>
      <c r="B152" s="6" t="s">
        <v>378</v>
      </c>
    </row>
    <row r="153" spans="1:2" x14ac:dyDescent="0.15">
      <c r="A153" s="6" t="s">
        <v>379</v>
      </c>
      <c r="B153" s="6" t="s">
        <v>380</v>
      </c>
    </row>
    <row r="154" spans="1:2" x14ac:dyDescent="0.15">
      <c r="A154" s="6" t="s">
        <v>381</v>
      </c>
      <c r="B154" s="6" t="s">
        <v>382</v>
      </c>
    </row>
    <row r="155" spans="1:2" x14ac:dyDescent="0.15">
      <c r="A155" s="6" t="s">
        <v>383</v>
      </c>
      <c r="B155" s="6" t="s">
        <v>384</v>
      </c>
    </row>
    <row r="156" spans="1:2" x14ac:dyDescent="0.15">
      <c r="A156" s="6" t="s">
        <v>385</v>
      </c>
      <c r="B156" s="6" t="s">
        <v>386</v>
      </c>
    </row>
    <row r="157" spans="1:2" x14ac:dyDescent="0.15">
      <c r="A157" s="6" t="s">
        <v>387</v>
      </c>
      <c r="B157" s="6" t="s">
        <v>388</v>
      </c>
    </row>
    <row r="158" spans="1:2" x14ac:dyDescent="0.15">
      <c r="A158" s="6" t="s">
        <v>389</v>
      </c>
      <c r="B158" s="6" t="s">
        <v>390</v>
      </c>
    </row>
    <row r="159" spans="1:2" x14ac:dyDescent="0.15">
      <c r="A159" s="6" t="s">
        <v>391</v>
      </c>
      <c r="B159" s="6" t="s">
        <v>392</v>
      </c>
    </row>
    <row r="160" spans="1:2" x14ac:dyDescent="0.15">
      <c r="A160" s="6" t="s">
        <v>393</v>
      </c>
      <c r="B160" s="6" t="s">
        <v>394</v>
      </c>
    </row>
    <row r="161" spans="1:2" x14ac:dyDescent="0.15">
      <c r="A161" s="6" t="s">
        <v>395</v>
      </c>
      <c r="B161" s="6" t="s">
        <v>396</v>
      </c>
    </row>
    <row r="162" spans="1:2" x14ac:dyDescent="0.15">
      <c r="A162" s="6" t="s">
        <v>397</v>
      </c>
      <c r="B162" s="6" t="s">
        <v>398</v>
      </c>
    </row>
    <row r="163" spans="1:2" x14ac:dyDescent="0.15">
      <c r="A163" s="6" t="s">
        <v>399</v>
      </c>
      <c r="B163" s="6" t="s">
        <v>400</v>
      </c>
    </row>
    <row r="164" spans="1:2" x14ac:dyDescent="0.15">
      <c r="A164" s="6" t="s">
        <v>401</v>
      </c>
      <c r="B164" s="6" t="s">
        <v>402</v>
      </c>
    </row>
    <row r="165" spans="1:2" x14ac:dyDescent="0.15">
      <c r="A165" s="6" t="s">
        <v>403</v>
      </c>
      <c r="B165" s="6" t="s">
        <v>404</v>
      </c>
    </row>
    <row r="166" spans="1:2" x14ac:dyDescent="0.15">
      <c r="A166" s="6" t="s">
        <v>405</v>
      </c>
      <c r="B166" s="6" t="s">
        <v>406</v>
      </c>
    </row>
    <row r="167" spans="1:2" x14ac:dyDescent="0.15">
      <c r="A167" s="6" t="s">
        <v>407</v>
      </c>
      <c r="B167" s="6" t="s">
        <v>408</v>
      </c>
    </row>
    <row r="168" spans="1:2" x14ac:dyDescent="0.15">
      <c r="A168" s="6" t="s">
        <v>409</v>
      </c>
      <c r="B168" s="6" t="s">
        <v>410</v>
      </c>
    </row>
    <row r="169" spans="1:2" x14ac:dyDescent="0.15">
      <c r="A169" s="6" t="s">
        <v>411</v>
      </c>
      <c r="B169" s="6" t="s">
        <v>412</v>
      </c>
    </row>
    <row r="170" spans="1:2" x14ac:dyDescent="0.15">
      <c r="A170" s="6" t="s">
        <v>413</v>
      </c>
      <c r="B170" s="6" t="s">
        <v>414</v>
      </c>
    </row>
    <row r="171" spans="1:2" x14ac:dyDescent="0.15">
      <c r="A171" s="6" t="s">
        <v>415</v>
      </c>
      <c r="B171" s="6" t="s">
        <v>416</v>
      </c>
    </row>
    <row r="172" spans="1:2" x14ac:dyDescent="0.15">
      <c r="A172" s="6" t="s">
        <v>417</v>
      </c>
      <c r="B172" s="6" t="s">
        <v>418</v>
      </c>
    </row>
    <row r="173" spans="1:2" x14ac:dyDescent="0.15">
      <c r="A173" s="6" t="s">
        <v>419</v>
      </c>
      <c r="B173" s="6" t="s">
        <v>420</v>
      </c>
    </row>
    <row r="174" spans="1:2" x14ac:dyDescent="0.15">
      <c r="A174" s="6" t="s">
        <v>421</v>
      </c>
      <c r="B174" s="6" t="s">
        <v>422</v>
      </c>
    </row>
    <row r="175" spans="1:2" x14ac:dyDescent="0.15">
      <c r="A175" s="6" t="s">
        <v>423</v>
      </c>
      <c r="B175" s="6" t="s">
        <v>424</v>
      </c>
    </row>
    <row r="176" spans="1:2" x14ac:dyDescent="0.15">
      <c r="A176" s="6" t="s">
        <v>425</v>
      </c>
      <c r="B176" s="6" t="s">
        <v>426</v>
      </c>
    </row>
    <row r="177" spans="1:2" x14ac:dyDescent="0.15">
      <c r="A177" s="6" t="s">
        <v>427</v>
      </c>
      <c r="B177" s="6" t="s">
        <v>428</v>
      </c>
    </row>
    <row r="178" spans="1:2" x14ac:dyDescent="0.15">
      <c r="A178" s="6" t="s">
        <v>429</v>
      </c>
      <c r="B178" s="6" t="s">
        <v>430</v>
      </c>
    </row>
    <row r="179" spans="1:2" x14ac:dyDescent="0.15">
      <c r="A179" s="6" t="s">
        <v>431</v>
      </c>
      <c r="B179" s="6" t="s">
        <v>432</v>
      </c>
    </row>
    <row r="180" spans="1:2" x14ac:dyDescent="0.15">
      <c r="A180" s="6" t="s">
        <v>433</v>
      </c>
      <c r="B180" s="6" t="s">
        <v>434</v>
      </c>
    </row>
    <row r="181" spans="1:2" x14ac:dyDescent="0.15">
      <c r="A181" s="6" t="s">
        <v>435</v>
      </c>
      <c r="B181" s="6" t="s">
        <v>436</v>
      </c>
    </row>
    <row r="182" spans="1:2" x14ac:dyDescent="0.15">
      <c r="A182" s="6" t="s">
        <v>437</v>
      </c>
      <c r="B182" s="6" t="s">
        <v>438</v>
      </c>
    </row>
    <row r="183" spans="1:2" x14ac:dyDescent="0.15">
      <c r="A183" s="6" t="s">
        <v>439</v>
      </c>
      <c r="B183" s="6" t="s">
        <v>440</v>
      </c>
    </row>
    <row r="184" spans="1:2" x14ac:dyDescent="0.15">
      <c r="A184" s="6" t="s">
        <v>441</v>
      </c>
      <c r="B184" s="6" t="s">
        <v>442</v>
      </c>
    </row>
    <row r="185" spans="1:2" x14ac:dyDescent="0.15">
      <c r="A185" s="6" t="s">
        <v>443</v>
      </c>
      <c r="B185" s="6" t="s">
        <v>444</v>
      </c>
    </row>
    <row r="186" spans="1:2" x14ac:dyDescent="0.15">
      <c r="A186" s="6" t="s">
        <v>445</v>
      </c>
      <c r="B186" s="6" t="s">
        <v>446</v>
      </c>
    </row>
    <row r="187" spans="1:2" x14ac:dyDescent="0.15">
      <c r="A187" s="6" t="s">
        <v>447</v>
      </c>
      <c r="B187" s="6" t="s">
        <v>448</v>
      </c>
    </row>
    <row r="188" spans="1:2" x14ac:dyDescent="0.15">
      <c r="A188" s="6" t="s">
        <v>449</v>
      </c>
      <c r="B188" s="6" t="s">
        <v>450</v>
      </c>
    </row>
    <row r="189" spans="1:2" x14ac:dyDescent="0.15">
      <c r="A189" s="6" t="s">
        <v>451</v>
      </c>
      <c r="B189" s="6" t="s">
        <v>452</v>
      </c>
    </row>
    <row r="190" spans="1:2" x14ac:dyDescent="0.15">
      <c r="A190" s="6" t="s">
        <v>453</v>
      </c>
      <c r="B190" s="6" t="s">
        <v>454</v>
      </c>
    </row>
    <row r="191" spans="1:2" x14ac:dyDescent="0.15">
      <c r="A191" s="6" t="s">
        <v>455</v>
      </c>
      <c r="B191" s="6" t="s">
        <v>456</v>
      </c>
    </row>
    <row r="192" spans="1:2" x14ac:dyDescent="0.15">
      <c r="A192" s="6" t="s">
        <v>457</v>
      </c>
      <c r="B192" s="6" t="s">
        <v>458</v>
      </c>
    </row>
    <row r="193" spans="1:2" x14ac:dyDescent="0.15">
      <c r="A193" s="6" t="s">
        <v>459</v>
      </c>
      <c r="B193" s="6" t="s">
        <v>460</v>
      </c>
    </row>
    <row r="194" spans="1:2" x14ac:dyDescent="0.15">
      <c r="A194" s="6" t="s">
        <v>461</v>
      </c>
      <c r="B194" s="6" t="s">
        <v>462</v>
      </c>
    </row>
    <row r="195" spans="1:2" x14ac:dyDescent="0.15">
      <c r="A195" s="6" t="s">
        <v>463</v>
      </c>
      <c r="B195" s="6" t="s">
        <v>464</v>
      </c>
    </row>
    <row r="196" spans="1:2" x14ac:dyDescent="0.15">
      <c r="A196" s="6" t="s">
        <v>465</v>
      </c>
      <c r="B196" s="6" t="s">
        <v>466</v>
      </c>
    </row>
    <row r="197" spans="1:2" x14ac:dyDescent="0.15">
      <c r="A197" s="6" t="s">
        <v>467</v>
      </c>
      <c r="B197" s="6" t="s">
        <v>468</v>
      </c>
    </row>
    <row r="198" spans="1:2" x14ac:dyDescent="0.15">
      <c r="A198" s="6" t="s">
        <v>469</v>
      </c>
      <c r="B198" s="6" t="s">
        <v>470</v>
      </c>
    </row>
    <row r="199" spans="1:2" x14ac:dyDescent="0.15">
      <c r="A199" s="6" t="s">
        <v>471</v>
      </c>
      <c r="B199" s="6" t="s">
        <v>472</v>
      </c>
    </row>
    <row r="200" spans="1:2" x14ac:dyDescent="0.15">
      <c r="A200" s="6" t="s">
        <v>473</v>
      </c>
      <c r="B200" s="6" t="s">
        <v>474</v>
      </c>
    </row>
    <row r="201" spans="1:2" x14ac:dyDescent="0.15">
      <c r="A201" s="6" t="s">
        <v>475</v>
      </c>
      <c r="B201" s="6" t="s">
        <v>476</v>
      </c>
    </row>
    <row r="202" spans="1:2" x14ac:dyDescent="0.15">
      <c r="A202" s="6" t="s">
        <v>477</v>
      </c>
      <c r="B202" s="6" t="s">
        <v>478</v>
      </c>
    </row>
    <row r="203" spans="1:2" x14ac:dyDescent="0.15">
      <c r="A203" s="6" t="s">
        <v>479</v>
      </c>
      <c r="B203" s="6" t="s">
        <v>480</v>
      </c>
    </row>
    <row r="204" spans="1:2" x14ac:dyDescent="0.15">
      <c r="A204" s="6" t="s">
        <v>481</v>
      </c>
      <c r="B204" s="6" t="s">
        <v>482</v>
      </c>
    </row>
    <row r="205" spans="1:2" x14ac:dyDescent="0.15">
      <c r="A205" s="6" t="s">
        <v>483</v>
      </c>
      <c r="B205" s="6" t="s">
        <v>484</v>
      </c>
    </row>
    <row r="206" spans="1:2" x14ac:dyDescent="0.15">
      <c r="A206" s="6" t="s">
        <v>485</v>
      </c>
      <c r="B206" s="6" t="s">
        <v>486</v>
      </c>
    </row>
    <row r="207" spans="1:2" x14ac:dyDescent="0.15">
      <c r="A207" s="6" t="s">
        <v>487</v>
      </c>
      <c r="B207" s="6" t="s">
        <v>488</v>
      </c>
    </row>
    <row r="208" spans="1:2" x14ac:dyDescent="0.15">
      <c r="A208" s="6" t="s">
        <v>489</v>
      </c>
      <c r="B208" s="6" t="s">
        <v>490</v>
      </c>
    </row>
    <row r="209" spans="1:2" x14ac:dyDescent="0.15">
      <c r="A209" s="6" t="s">
        <v>491</v>
      </c>
      <c r="B209" s="6" t="s">
        <v>492</v>
      </c>
    </row>
    <row r="210" spans="1:2" x14ac:dyDescent="0.15">
      <c r="A210" s="6" t="s">
        <v>493</v>
      </c>
      <c r="B210" s="6" t="s">
        <v>494</v>
      </c>
    </row>
    <row r="211" spans="1:2" x14ac:dyDescent="0.15">
      <c r="A211" s="6" t="s">
        <v>495</v>
      </c>
      <c r="B211" s="6" t="s">
        <v>496</v>
      </c>
    </row>
    <row r="212" spans="1:2" x14ac:dyDescent="0.15">
      <c r="A212" s="6" t="s">
        <v>497</v>
      </c>
      <c r="B212" s="6" t="s">
        <v>498</v>
      </c>
    </row>
    <row r="213" spans="1:2" x14ac:dyDescent="0.15">
      <c r="A213" s="6" t="s">
        <v>499</v>
      </c>
      <c r="B213" s="6" t="s">
        <v>500</v>
      </c>
    </row>
    <row r="214" spans="1:2" x14ac:dyDescent="0.15">
      <c r="A214" s="6" t="s">
        <v>501</v>
      </c>
      <c r="B214" s="6" t="s">
        <v>502</v>
      </c>
    </row>
    <row r="215" spans="1:2" x14ac:dyDescent="0.15">
      <c r="A215" s="6" t="s">
        <v>503</v>
      </c>
      <c r="B215" s="6" t="s">
        <v>504</v>
      </c>
    </row>
    <row r="216" spans="1:2" x14ac:dyDescent="0.15">
      <c r="A216" s="6" t="s">
        <v>505</v>
      </c>
      <c r="B216" s="6" t="s">
        <v>506</v>
      </c>
    </row>
    <row r="217" spans="1:2" x14ac:dyDescent="0.15">
      <c r="A217" s="6" t="s">
        <v>507</v>
      </c>
      <c r="B217" s="6" t="s">
        <v>508</v>
      </c>
    </row>
    <row r="218" spans="1:2" x14ac:dyDescent="0.15">
      <c r="A218" s="6" t="s">
        <v>509</v>
      </c>
      <c r="B218" s="6" t="s">
        <v>510</v>
      </c>
    </row>
    <row r="219" spans="1:2" x14ac:dyDescent="0.15">
      <c r="A219" s="6" t="s">
        <v>511</v>
      </c>
      <c r="B219" s="6" t="s">
        <v>512</v>
      </c>
    </row>
    <row r="220" spans="1:2" x14ac:dyDescent="0.15">
      <c r="A220" s="6" t="s">
        <v>513</v>
      </c>
      <c r="B220" s="6" t="s">
        <v>514</v>
      </c>
    </row>
    <row r="221" spans="1:2" x14ac:dyDescent="0.15">
      <c r="A221" s="6" t="s">
        <v>515</v>
      </c>
      <c r="B221" s="6" t="s">
        <v>516</v>
      </c>
    </row>
    <row r="222" spans="1:2" x14ac:dyDescent="0.15">
      <c r="A222" s="6" t="s">
        <v>517</v>
      </c>
      <c r="B222" s="6" t="s">
        <v>518</v>
      </c>
    </row>
    <row r="223" spans="1:2" x14ac:dyDescent="0.15">
      <c r="A223" s="6" t="s">
        <v>519</v>
      </c>
      <c r="B223" s="6" t="s">
        <v>520</v>
      </c>
    </row>
    <row r="224" spans="1:2" x14ac:dyDescent="0.15">
      <c r="A224" s="6" t="s">
        <v>521</v>
      </c>
      <c r="B224" s="6" t="s">
        <v>522</v>
      </c>
    </row>
    <row r="225" spans="1:2" x14ac:dyDescent="0.15">
      <c r="A225" s="6" t="s">
        <v>523</v>
      </c>
      <c r="B225" s="6" t="s">
        <v>524</v>
      </c>
    </row>
    <row r="226" spans="1:2" x14ac:dyDescent="0.15">
      <c r="A226" s="6" t="s">
        <v>525</v>
      </c>
      <c r="B226" s="6" t="s">
        <v>526</v>
      </c>
    </row>
    <row r="227" spans="1:2" x14ac:dyDescent="0.15">
      <c r="A227" s="6" t="s">
        <v>527</v>
      </c>
      <c r="B227" s="6" t="s">
        <v>528</v>
      </c>
    </row>
    <row r="228" spans="1:2" x14ac:dyDescent="0.15">
      <c r="A228" s="6" t="s">
        <v>529</v>
      </c>
      <c r="B228" s="6" t="s">
        <v>530</v>
      </c>
    </row>
    <row r="229" spans="1:2" x14ac:dyDescent="0.15">
      <c r="A229" s="6" t="s">
        <v>531</v>
      </c>
      <c r="B229" s="6" t="s">
        <v>532</v>
      </c>
    </row>
    <row r="230" spans="1:2" x14ac:dyDescent="0.15">
      <c r="A230" s="6" t="s">
        <v>533</v>
      </c>
      <c r="B230" s="6" t="s">
        <v>534</v>
      </c>
    </row>
    <row r="231" spans="1:2" x14ac:dyDescent="0.15">
      <c r="A231" s="6" t="s">
        <v>535</v>
      </c>
      <c r="B231" s="6" t="s">
        <v>536</v>
      </c>
    </row>
    <row r="232" spans="1:2" x14ac:dyDescent="0.15">
      <c r="A232" s="6" t="s">
        <v>537</v>
      </c>
      <c r="B232" s="6" t="s">
        <v>538</v>
      </c>
    </row>
    <row r="233" spans="1:2" x14ac:dyDescent="0.15">
      <c r="A233" s="6" t="s">
        <v>539</v>
      </c>
      <c r="B233" s="6" t="s">
        <v>540</v>
      </c>
    </row>
    <row r="234" spans="1:2" x14ac:dyDescent="0.15">
      <c r="A234" s="6" t="s">
        <v>541</v>
      </c>
      <c r="B234" s="6" t="s">
        <v>542</v>
      </c>
    </row>
    <row r="235" spans="1:2" x14ac:dyDescent="0.15">
      <c r="A235" s="6" t="s">
        <v>543</v>
      </c>
      <c r="B235" s="6" t="s">
        <v>544</v>
      </c>
    </row>
    <row r="236" spans="1:2" x14ac:dyDescent="0.15">
      <c r="A236" s="6" t="s">
        <v>545</v>
      </c>
      <c r="B236" s="6" t="s">
        <v>546</v>
      </c>
    </row>
    <row r="237" spans="1:2" x14ac:dyDescent="0.15">
      <c r="A237" s="6" t="s">
        <v>547</v>
      </c>
      <c r="B237" s="6" t="s">
        <v>548</v>
      </c>
    </row>
    <row r="238" spans="1:2" x14ac:dyDescent="0.15">
      <c r="A238" s="6" t="s">
        <v>549</v>
      </c>
      <c r="B238" s="6" t="s">
        <v>550</v>
      </c>
    </row>
    <row r="239" spans="1:2" x14ac:dyDescent="0.15">
      <c r="A239" s="6" t="s">
        <v>551</v>
      </c>
      <c r="B239" s="6" t="s">
        <v>552</v>
      </c>
    </row>
    <row r="240" spans="1:2" x14ac:dyDescent="0.15">
      <c r="A240" s="6" t="s">
        <v>553</v>
      </c>
      <c r="B240" s="6" t="s">
        <v>554</v>
      </c>
    </row>
    <row r="241" spans="1:2" x14ac:dyDescent="0.15">
      <c r="A241" s="6" t="s">
        <v>555</v>
      </c>
      <c r="B241" s="6" t="s">
        <v>556</v>
      </c>
    </row>
    <row r="242" spans="1:2" x14ac:dyDescent="0.15">
      <c r="A242" s="6" t="s">
        <v>557</v>
      </c>
      <c r="B242" s="6" t="s">
        <v>558</v>
      </c>
    </row>
    <row r="243" spans="1:2" x14ac:dyDescent="0.15">
      <c r="A243" s="6" t="s">
        <v>559</v>
      </c>
      <c r="B243" s="6" t="s">
        <v>560</v>
      </c>
    </row>
    <row r="244" spans="1:2" x14ac:dyDescent="0.15">
      <c r="A244" s="6" t="s">
        <v>561</v>
      </c>
      <c r="B244" s="6" t="s">
        <v>562</v>
      </c>
    </row>
    <row r="245" spans="1:2" x14ac:dyDescent="0.15">
      <c r="A245" s="6" t="s">
        <v>563</v>
      </c>
      <c r="B245" s="6" t="s">
        <v>564</v>
      </c>
    </row>
    <row r="246" spans="1:2" x14ac:dyDescent="0.15">
      <c r="A246" s="6" t="s">
        <v>565</v>
      </c>
      <c r="B246" s="6" t="s">
        <v>566</v>
      </c>
    </row>
    <row r="247" spans="1:2" x14ac:dyDescent="0.15">
      <c r="A247" s="6" t="s">
        <v>567</v>
      </c>
      <c r="B247" s="6" t="s">
        <v>568</v>
      </c>
    </row>
    <row r="248" spans="1:2" x14ac:dyDescent="0.15">
      <c r="A248" s="6" t="s">
        <v>569</v>
      </c>
      <c r="B248" s="6" t="s">
        <v>570</v>
      </c>
    </row>
    <row r="249" spans="1:2" x14ac:dyDescent="0.15">
      <c r="A249" s="6" t="s">
        <v>571</v>
      </c>
      <c r="B249" s="6" t="s">
        <v>572</v>
      </c>
    </row>
    <row r="250" spans="1:2" x14ac:dyDescent="0.15">
      <c r="A250" s="6" t="s">
        <v>573</v>
      </c>
      <c r="B250" s="6" t="s">
        <v>574</v>
      </c>
    </row>
    <row r="251" spans="1:2" x14ac:dyDescent="0.15">
      <c r="A251" s="6" t="s">
        <v>575</v>
      </c>
      <c r="B251" s="6" t="s">
        <v>576</v>
      </c>
    </row>
    <row r="252" spans="1:2" x14ac:dyDescent="0.15">
      <c r="A252" s="6" t="s">
        <v>577</v>
      </c>
      <c r="B252" s="6" t="s">
        <v>578</v>
      </c>
    </row>
    <row r="253" spans="1:2" x14ac:dyDescent="0.15">
      <c r="A253" s="6" t="s">
        <v>579</v>
      </c>
      <c r="B253" s="6" t="s">
        <v>580</v>
      </c>
    </row>
    <row r="254" spans="1:2" x14ac:dyDescent="0.15">
      <c r="A254" s="6" t="s">
        <v>581</v>
      </c>
      <c r="B254" s="6" t="s">
        <v>582</v>
      </c>
    </row>
    <row r="255" spans="1:2" x14ac:dyDescent="0.15">
      <c r="A255" s="6" t="s">
        <v>583</v>
      </c>
      <c r="B255" s="6" t="s">
        <v>584</v>
      </c>
    </row>
    <row r="256" spans="1:2" x14ac:dyDescent="0.15">
      <c r="A256" s="6" t="s">
        <v>585</v>
      </c>
      <c r="B256" s="6" t="s">
        <v>586</v>
      </c>
    </row>
    <row r="257" spans="1:2" x14ac:dyDescent="0.15">
      <c r="A257" s="6" t="s">
        <v>587</v>
      </c>
      <c r="B257" s="6" t="s">
        <v>588</v>
      </c>
    </row>
    <row r="258" spans="1:2" x14ac:dyDescent="0.15">
      <c r="A258" s="6" t="s">
        <v>589</v>
      </c>
      <c r="B258" s="6" t="s">
        <v>590</v>
      </c>
    </row>
    <row r="259" spans="1:2" x14ac:dyDescent="0.15">
      <c r="A259" s="6" t="s">
        <v>591</v>
      </c>
      <c r="B259" s="6" t="s">
        <v>592</v>
      </c>
    </row>
    <row r="260" spans="1:2" x14ac:dyDescent="0.15">
      <c r="A260" s="6" t="s">
        <v>593</v>
      </c>
      <c r="B260" s="6" t="s">
        <v>594</v>
      </c>
    </row>
    <row r="261" spans="1:2" x14ac:dyDescent="0.15">
      <c r="A261" s="6" t="s">
        <v>595</v>
      </c>
      <c r="B261" s="6" t="s">
        <v>596</v>
      </c>
    </row>
    <row r="262" spans="1:2" x14ac:dyDescent="0.15">
      <c r="A262" s="6" t="s">
        <v>597</v>
      </c>
      <c r="B262" s="6" t="s">
        <v>598</v>
      </c>
    </row>
    <row r="263" spans="1:2" x14ac:dyDescent="0.15">
      <c r="A263" s="6" t="s">
        <v>599</v>
      </c>
      <c r="B263" s="6" t="s">
        <v>600</v>
      </c>
    </row>
    <row r="264" spans="1:2" x14ac:dyDescent="0.15">
      <c r="A264" s="6" t="s">
        <v>601</v>
      </c>
      <c r="B264" s="6" t="s">
        <v>602</v>
      </c>
    </row>
    <row r="265" spans="1:2" x14ac:dyDescent="0.15">
      <c r="A265" s="6" t="s">
        <v>603</v>
      </c>
      <c r="B265" s="6" t="s">
        <v>604</v>
      </c>
    </row>
    <row r="266" spans="1:2" x14ac:dyDescent="0.15">
      <c r="A266" s="6" t="s">
        <v>605</v>
      </c>
      <c r="B266" s="6" t="s">
        <v>606</v>
      </c>
    </row>
    <row r="267" spans="1:2" x14ac:dyDescent="0.15">
      <c r="A267" s="6" t="s">
        <v>607</v>
      </c>
      <c r="B267" s="6" t="s">
        <v>608</v>
      </c>
    </row>
    <row r="268" spans="1:2" x14ac:dyDescent="0.15">
      <c r="A268" s="6" t="s">
        <v>609</v>
      </c>
      <c r="B268" s="6" t="s">
        <v>610</v>
      </c>
    </row>
    <row r="269" spans="1:2" x14ac:dyDescent="0.15">
      <c r="A269" s="6" t="s">
        <v>611</v>
      </c>
      <c r="B269" s="6" t="s">
        <v>612</v>
      </c>
    </row>
    <row r="270" spans="1:2" x14ac:dyDescent="0.15">
      <c r="A270" s="6" t="s">
        <v>613</v>
      </c>
      <c r="B270" s="6" t="s">
        <v>614</v>
      </c>
    </row>
    <row r="271" spans="1:2" x14ac:dyDescent="0.15">
      <c r="A271" s="6" t="s">
        <v>615</v>
      </c>
      <c r="B271" s="6" t="s">
        <v>616</v>
      </c>
    </row>
    <row r="272" spans="1:2" x14ac:dyDescent="0.15">
      <c r="A272" s="6" t="s">
        <v>617</v>
      </c>
      <c r="B272" s="6" t="s">
        <v>618</v>
      </c>
    </row>
    <row r="273" spans="1:2" x14ac:dyDescent="0.15">
      <c r="A273" s="6" t="s">
        <v>619</v>
      </c>
      <c r="B273" s="6" t="s">
        <v>620</v>
      </c>
    </row>
    <row r="274" spans="1:2" x14ac:dyDescent="0.15">
      <c r="A274" s="6" t="s">
        <v>621</v>
      </c>
      <c r="B274" s="6" t="s">
        <v>622</v>
      </c>
    </row>
    <row r="275" spans="1:2" x14ac:dyDescent="0.15">
      <c r="A275" s="6" t="s">
        <v>623</v>
      </c>
      <c r="B275" s="6" t="s">
        <v>624</v>
      </c>
    </row>
    <row r="276" spans="1:2" x14ac:dyDescent="0.15">
      <c r="A276" s="6" t="s">
        <v>625</v>
      </c>
      <c r="B276" s="6" t="s">
        <v>626</v>
      </c>
    </row>
    <row r="277" spans="1:2" x14ac:dyDescent="0.15">
      <c r="A277" s="6" t="s">
        <v>627</v>
      </c>
      <c r="B277" s="6" t="s">
        <v>628</v>
      </c>
    </row>
    <row r="278" spans="1:2" x14ac:dyDescent="0.15">
      <c r="A278" s="6" t="s">
        <v>629</v>
      </c>
      <c r="B278" s="6" t="s">
        <v>630</v>
      </c>
    </row>
    <row r="279" spans="1:2" x14ac:dyDescent="0.15">
      <c r="A279" s="6" t="s">
        <v>631</v>
      </c>
      <c r="B279" s="6" t="s">
        <v>632</v>
      </c>
    </row>
    <row r="280" spans="1:2" x14ac:dyDescent="0.15">
      <c r="A280" s="6" t="s">
        <v>633</v>
      </c>
      <c r="B280" s="6" t="s">
        <v>634</v>
      </c>
    </row>
    <row r="281" spans="1:2" x14ac:dyDescent="0.15">
      <c r="A281" s="6" t="s">
        <v>635</v>
      </c>
      <c r="B281" s="6" t="s">
        <v>636</v>
      </c>
    </row>
    <row r="282" spans="1:2" x14ac:dyDescent="0.15">
      <c r="A282" s="6" t="s">
        <v>637</v>
      </c>
      <c r="B282" s="6" t="s">
        <v>638</v>
      </c>
    </row>
    <row r="283" spans="1:2" x14ac:dyDescent="0.15">
      <c r="A283" s="6" t="s">
        <v>639</v>
      </c>
      <c r="B283" s="6" t="s">
        <v>640</v>
      </c>
    </row>
    <row r="284" spans="1:2" x14ac:dyDescent="0.15">
      <c r="A284" s="6" t="s">
        <v>641</v>
      </c>
      <c r="B284" s="6" t="s">
        <v>642</v>
      </c>
    </row>
    <row r="285" spans="1:2" x14ac:dyDescent="0.15">
      <c r="A285" s="6" t="s">
        <v>643</v>
      </c>
      <c r="B285" s="6" t="s">
        <v>644</v>
      </c>
    </row>
    <row r="286" spans="1:2" x14ac:dyDescent="0.15">
      <c r="A286" s="6" t="s">
        <v>645</v>
      </c>
      <c r="B286" s="6" t="s">
        <v>646</v>
      </c>
    </row>
    <row r="287" spans="1:2" x14ac:dyDescent="0.15">
      <c r="A287" s="6" t="s">
        <v>647</v>
      </c>
      <c r="B287" s="6" t="s">
        <v>648</v>
      </c>
    </row>
    <row r="288" spans="1:2" x14ac:dyDescent="0.15">
      <c r="A288" s="6" t="s">
        <v>649</v>
      </c>
      <c r="B288" s="6" t="s">
        <v>650</v>
      </c>
    </row>
    <row r="289" spans="1:2" x14ac:dyDescent="0.15">
      <c r="A289" s="6" t="s">
        <v>651</v>
      </c>
      <c r="B289" s="6" t="s">
        <v>652</v>
      </c>
    </row>
    <row r="290" spans="1:2" x14ac:dyDescent="0.15">
      <c r="A290" s="6" t="s">
        <v>653</v>
      </c>
      <c r="B290" s="6" t="s">
        <v>654</v>
      </c>
    </row>
    <row r="291" spans="1:2" x14ac:dyDescent="0.15">
      <c r="A291" s="6" t="s">
        <v>655</v>
      </c>
      <c r="B291" s="6" t="s">
        <v>656</v>
      </c>
    </row>
    <row r="292" spans="1:2" x14ac:dyDescent="0.15">
      <c r="A292" s="6" t="s">
        <v>657</v>
      </c>
      <c r="B292" s="6" t="s">
        <v>658</v>
      </c>
    </row>
    <row r="293" spans="1:2" x14ac:dyDescent="0.15">
      <c r="A293" s="6" t="s">
        <v>659</v>
      </c>
      <c r="B293" s="6" t="s">
        <v>660</v>
      </c>
    </row>
    <row r="294" spans="1:2" x14ac:dyDescent="0.15">
      <c r="A294" s="6" t="s">
        <v>661</v>
      </c>
      <c r="B294" s="6" t="s">
        <v>662</v>
      </c>
    </row>
    <row r="295" spans="1:2" x14ac:dyDescent="0.15">
      <c r="A295" s="6" t="s">
        <v>663</v>
      </c>
      <c r="B295" s="6" t="s">
        <v>664</v>
      </c>
    </row>
    <row r="296" spans="1:2" x14ac:dyDescent="0.15">
      <c r="A296" s="6" t="s">
        <v>665</v>
      </c>
      <c r="B296" s="6" t="s">
        <v>666</v>
      </c>
    </row>
    <row r="297" spans="1:2" x14ac:dyDescent="0.15">
      <c r="A297" s="6" t="s">
        <v>667</v>
      </c>
      <c r="B297" s="6" t="s">
        <v>668</v>
      </c>
    </row>
    <row r="298" spans="1:2" x14ac:dyDescent="0.15">
      <c r="A298" s="6" t="s">
        <v>70</v>
      </c>
      <c r="B298" s="6" t="s">
        <v>669</v>
      </c>
    </row>
    <row r="299" spans="1:2" x14ac:dyDescent="0.15">
      <c r="A299" s="6" t="s">
        <v>670</v>
      </c>
      <c r="B299" s="6" t="s">
        <v>671</v>
      </c>
    </row>
    <row r="300" spans="1:2" x14ac:dyDescent="0.15">
      <c r="A300" s="6" t="s">
        <v>672</v>
      </c>
      <c r="B300" s="6" t="s">
        <v>673</v>
      </c>
    </row>
    <row r="301" spans="1:2" x14ac:dyDescent="0.15">
      <c r="A301" s="6" t="s">
        <v>674</v>
      </c>
      <c r="B301" s="6" t="s">
        <v>675</v>
      </c>
    </row>
    <row r="302" spans="1:2" x14ac:dyDescent="0.15">
      <c r="A302" s="6" t="s">
        <v>676</v>
      </c>
      <c r="B302" s="6" t="s">
        <v>677</v>
      </c>
    </row>
    <row r="303" spans="1:2" x14ac:dyDescent="0.15">
      <c r="A303" s="6" t="s">
        <v>678</v>
      </c>
      <c r="B303" s="6" t="s">
        <v>679</v>
      </c>
    </row>
    <row r="304" spans="1:2" x14ac:dyDescent="0.15">
      <c r="A304" s="6" t="s">
        <v>680</v>
      </c>
      <c r="B304" s="6" t="s">
        <v>681</v>
      </c>
    </row>
    <row r="305" spans="1:2" x14ac:dyDescent="0.15">
      <c r="A305" s="6" t="s">
        <v>682</v>
      </c>
      <c r="B305" s="6" t="s">
        <v>683</v>
      </c>
    </row>
    <row r="306" spans="1:2" x14ac:dyDescent="0.15">
      <c r="A306" s="6" t="s">
        <v>684</v>
      </c>
      <c r="B306" s="6" t="s">
        <v>685</v>
      </c>
    </row>
    <row r="307" spans="1:2" x14ac:dyDescent="0.15">
      <c r="A307" s="6" t="s">
        <v>686</v>
      </c>
      <c r="B307" s="6" t="s">
        <v>687</v>
      </c>
    </row>
    <row r="308" spans="1:2" x14ac:dyDescent="0.15">
      <c r="A308" s="6" t="s">
        <v>688</v>
      </c>
      <c r="B308" s="6" t="s">
        <v>689</v>
      </c>
    </row>
    <row r="309" spans="1:2" x14ac:dyDescent="0.15">
      <c r="A309" s="6" t="s">
        <v>690</v>
      </c>
      <c r="B309" s="6" t="s">
        <v>691</v>
      </c>
    </row>
    <row r="310" spans="1:2" x14ac:dyDescent="0.15">
      <c r="A310" s="6" t="s">
        <v>692</v>
      </c>
      <c r="B310" s="6" t="s">
        <v>693</v>
      </c>
    </row>
    <row r="311" spans="1:2" x14ac:dyDescent="0.15">
      <c r="A311" s="6" t="s">
        <v>694</v>
      </c>
      <c r="B311" s="6" t="s">
        <v>695</v>
      </c>
    </row>
    <row r="312" spans="1:2" x14ac:dyDescent="0.15">
      <c r="A312" s="6" t="s">
        <v>696</v>
      </c>
      <c r="B312" s="6" t="s">
        <v>697</v>
      </c>
    </row>
    <row r="313" spans="1:2" x14ac:dyDescent="0.15">
      <c r="A313" s="6" t="s">
        <v>698</v>
      </c>
      <c r="B313" s="6" t="s">
        <v>699</v>
      </c>
    </row>
    <row r="314" spans="1:2" x14ac:dyDescent="0.15">
      <c r="A314" s="6" t="s">
        <v>700</v>
      </c>
      <c r="B314" s="6" t="s">
        <v>701</v>
      </c>
    </row>
    <row r="315" spans="1:2" x14ac:dyDescent="0.15">
      <c r="A315" s="6" t="s">
        <v>702</v>
      </c>
      <c r="B315" s="6" t="s">
        <v>703</v>
      </c>
    </row>
    <row r="316" spans="1:2" x14ac:dyDescent="0.15">
      <c r="A316" s="6" t="s">
        <v>704</v>
      </c>
      <c r="B316" s="6" t="s">
        <v>705</v>
      </c>
    </row>
    <row r="317" spans="1:2" x14ac:dyDescent="0.15">
      <c r="A317" s="6" t="s">
        <v>706</v>
      </c>
      <c r="B317" s="6" t="s">
        <v>707</v>
      </c>
    </row>
    <row r="318" spans="1:2" x14ac:dyDescent="0.15">
      <c r="A318" s="6" t="s">
        <v>708</v>
      </c>
      <c r="B318" s="6" t="s">
        <v>709</v>
      </c>
    </row>
    <row r="319" spans="1:2" x14ac:dyDescent="0.15">
      <c r="A319" s="6" t="s">
        <v>710</v>
      </c>
      <c r="B319" s="6" t="s">
        <v>711</v>
      </c>
    </row>
    <row r="320" spans="1:2" x14ac:dyDescent="0.15">
      <c r="A320" s="6" t="s">
        <v>712</v>
      </c>
      <c r="B320" s="6" t="s">
        <v>713</v>
      </c>
    </row>
    <row r="321" spans="1:2" x14ac:dyDescent="0.15">
      <c r="A321" s="6" t="s">
        <v>714</v>
      </c>
      <c r="B321" s="6" t="s">
        <v>715</v>
      </c>
    </row>
    <row r="322" spans="1:2" x14ac:dyDescent="0.15">
      <c r="A322" s="6" t="s">
        <v>716</v>
      </c>
      <c r="B322" s="6" t="s">
        <v>717</v>
      </c>
    </row>
    <row r="323" spans="1:2" x14ac:dyDescent="0.15">
      <c r="A323" s="6" t="s">
        <v>718</v>
      </c>
      <c r="B323" s="6" t="s">
        <v>719</v>
      </c>
    </row>
    <row r="324" spans="1:2" x14ac:dyDescent="0.15">
      <c r="A324" s="6" t="s">
        <v>720</v>
      </c>
      <c r="B324" s="6" t="s">
        <v>721</v>
      </c>
    </row>
    <row r="325" spans="1:2" x14ac:dyDescent="0.15">
      <c r="A325" s="6" t="s">
        <v>722</v>
      </c>
      <c r="B325" s="6" t="s">
        <v>723</v>
      </c>
    </row>
    <row r="326" spans="1:2" x14ac:dyDescent="0.15">
      <c r="A326" s="6" t="s">
        <v>724</v>
      </c>
      <c r="B326" s="6" t="s">
        <v>725</v>
      </c>
    </row>
    <row r="327" spans="1:2" x14ac:dyDescent="0.15">
      <c r="A327" s="6" t="s">
        <v>726</v>
      </c>
      <c r="B327" s="6" t="s">
        <v>727</v>
      </c>
    </row>
    <row r="328" spans="1:2" x14ac:dyDescent="0.15">
      <c r="A328" s="6" t="s">
        <v>728</v>
      </c>
      <c r="B328" s="6" t="s">
        <v>729</v>
      </c>
    </row>
    <row r="329" spans="1:2" x14ac:dyDescent="0.15">
      <c r="A329" s="6" t="s">
        <v>730</v>
      </c>
      <c r="B329" s="6" t="s">
        <v>731</v>
      </c>
    </row>
    <row r="330" spans="1:2" x14ac:dyDescent="0.15">
      <c r="A330" s="6" t="s">
        <v>732</v>
      </c>
      <c r="B330" s="6" t="s">
        <v>733</v>
      </c>
    </row>
    <row r="331" spans="1:2" x14ac:dyDescent="0.15">
      <c r="A331" s="6" t="s">
        <v>734</v>
      </c>
      <c r="B331" s="6" t="s">
        <v>735</v>
      </c>
    </row>
    <row r="332" spans="1:2" x14ac:dyDescent="0.15">
      <c r="A332" s="6" t="s">
        <v>736</v>
      </c>
      <c r="B332" s="6" t="s">
        <v>737</v>
      </c>
    </row>
    <row r="333" spans="1:2" x14ac:dyDescent="0.15">
      <c r="A333" s="6" t="s">
        <v>738</v>
      </c>
      <c r="B333" s="6" t="s">
        <v>739</v>
      </c>
    </row>
    <row r="334" spans="1:2" x14ac:dyDescent="0.15">
      <c r="A334" s="6" t="s">
        <v>740</v>
      </c>
      <c r="B334" s="6" t="s">
        <v>741</v>
      </c>
    </row>
    <row r="335" spans="1:2" x14ac:dyDescent="0.15">
      <c r="A335" s="6" t="s">
        <v>742</v>
      </c>
      <c r="B335" s="6" t="s">
        <v>743</v>
      </c>
    </row>
    <row r="336" spans="1:2" x14ac:dyDescent="0.15">
      <c r="A336" s="6" t="s">
        <v>744</v>
      </c>
      <c r="B336" s="6" t="s">
        <v>745</v>
      </c>
    </row>
    <row r="337" spans="1:2" x14ac:dyDescent="0.15">
      <c r="A337" s="6" t="s">
        <v>746</v>
      </c>
      <c r="B337" s="6" t="s">
        <v>747</v>
      </c>
    </row>
    <row r="338" spans="1:2" x14ac:dyDescent="0.15">
      <c r="A338" s="6" t="s">
        <v>748</v>
      </c>
      <c r="B338" s="6" t="s">
        <v>749</v>
      </c>
    </row>
    <row r="339" spans="1:2" x14ac:dyDescent="0.15">
      <c r="A339" s="6" t="s">
        <v>750</v>
      </c>
      <c r="B339" s="6" t="s">
        <v>751</v>
      </c>
    </row>
    <row r="340" spans="1:2" x14ac:dyDescent="0.15">
      <c r="A340" s="6" t="s">
        <v>752</v>
      </c>
      <c r="B340" s="6" t="s">
        <v>753</v>
      </c>
    </row>
    <row r="341" spans="1:2" x14ac:dyDescent="0.15">
      <c r="A341" s="6" t="s">
        <v>754</v>
      </c>
      <c r="B341" s="6" t="s">
        <v>755</v>
      </c>
    </row>
    <row r="342" spans="1:2" x14ac:dyDescent="0.15">
      <c r="A342" s="6" t="s">
        <v>756</v>
      </c>
      <c r="B342" s="6" t="s">
        <v>757</v>
      </c>
    </row>
    <row r="343" spans="1:2" x14ac:dyDescent="0.15">
      <c r="A343" s="6" t="s">
        <v>758</v>
      </c>
      <c r="B343" s="6" t="s">
        <v>759</v>
      </c>
    </row>
    <row r="344" spans="1:2" x14ac:dyDescent="0.15">
      <c r="A344" s="6" t="s">
        <v>760</v>
      </c>
      <c r="B344" s="6" t="s">
        <v>761</v>
      </c>
    </row>
    <row r="345" spans="1:2" x14ac:dyDescent="0.15">
      <c r="A345" s="6" t="s">
        <v>762</v>
      </c>
      <c r="B345" s="6" t="s">
        <v>763</v>
      </c>
    </row>
    <row r="346" spans="1:2" x14ac:dyDescent="0.15">
      <c r="A346" s="6" t="s">
        <v>764</v>
      </c>
      <c r="B346" s="6" t="s">
        <v>765</v>
      </c>
    </row>
    <row r="347" spans="1:2" x14ac:dyDescent="0.15">
      <c r="A347" s="6" t="s">
        <v>766</v>
      </c>
      <c r="B347" s="6" t="s">
        <v>767</v>
      </c>
    </row>
    <row r="348" spans="1:2" x14ac:dyDescent="0.15">
      <c r="A348" s="6" t="s">
        <v>768</v>
      </c>
      <c r="B348" s="6" t="s">
        <v>769</v>
      </c>
    </row>
    <row r="349" spans="1:2" x14ac:dyDescent="0.15">
      <c r="A349" s="6" t="s">
        <v>770</v>
      </c>
      <c r="B349" s="6" t="s">
        <v>771</v>
      </c>
    </row>
    <row r="350" spans="1:2" x14ac:dyDescent="0.15">
      <c r="A350" s="6" t="s">
        <v>772</v>
      </c>
      <c r="B350" s="6" t="s">
        <v>773</v>
      </c>
    </row>
    <row r="351" spans="1:2" x14ac:dyDescent="0.15">
      <c r="A351" s="6" t="s">
        <v>774</v>
      </c>
      <c r="B351" s="6" t="s">
        <v>775</v>
      </c>
    </row>
    <row r="352" spans="1:2" x14ac:dyDescent="0.15">
      <c r="A352" s="6" t="s">
        <v>776</v>
      </c>
      <c r="B352" s="6" t="s">
        <v>777</v>
      </c>
    </row>
    <row r="353" spans="1:2" x14ac:dyDescent="0.15">
      <c r="A353" s="6" t="s">
        <v>778</v>
      </c>
      <c r="B353" s="6" t="s">
        <v>779</v>
      </c>
    </row>
    <row r="354" spans="1:2" x14ac:dyDescent="0.15">
      <c r="A354" s="6" t="s">
        <v>780</v>
      </c>
      <c r="B354" s="6" t="s">
        <v>781</v>
      </c>
    </row>
    <row r="355" spans="1:2" x14ac:dyDescent="0.15">
      <c r="A355" s="6" t="s">
        <v>782</v>
      </c>
      <c r="B355" s="6" t="s">
        <v>783</v>
      </c>
    </row>
    <row r="356" spans="1:2" x14ac:dyDescent="0.15">
      <c r="A356" s="6" t="s">
        <v>74</v>
      </c>
      <c r="B356" s="6" t="s">
        <v>784</v>
      </c>
    </row>
    <row r="357" spans="1:2" x14ac:dyDescent="0.15">
      <c r="A357" s="6" t="s">
        <v>785</v>
      </c>
      <c r="B357" s="6" t="s">
        <v>786</v>
      </c>
    </row>
    <row r="358" spans="1:2" x14ac:dyDescent="0.15">
      <c r="A358" s="6" t="s">
        <v>787</v>
      </c>
      <c r="B358" s="6" t="s">
        <v>788</v>
      </c>
    </row>
    <row r="359" spans="1:2" x14ac:dyDescent="0.15">
      <c r="A359" s="6" t="s">
        <v>789</v>
      </c>
      <c r="B359" s="6" t="s">
        <v>790</v>
      </c>
    </row>
    <row r="360" spans="1:2" x14ac:dyDescent="0.15">
      <c r="A360" s="6" t="s">
        <v>791</v>
      </c>
      <c r="B360" s="6" t="s">
        <v>792</v>
      </c>
    </row>
    <row r="361" spans="1:2" x14ac:dyDescent="0.15">
      <c r="A361" s="6" t="s">
        <v>793</v>
      </c>
      <c r="B361" s="6" t="s">
        <v>794</v>
      </c>
    </row>
    <row r="362" spans="1:2" x14ac:dyDescent="0.15">
      <c r="A362" s="6" t="s">
        <v>795</v>
      </c>
      <c r="B362" s="6" t="s">
        <v>796</v>
      </c>
    </row>
    <row r="363" spans="1:2" x14ac:dyDescent="0.15">
      <c r="A363" s="6" t="s">
        <v>797</v>
      </c>
      <c r="B363" s="6" t="s">
        <v>798</v>
      </c>
    </row>
    <row r="364" spans="1:2" x14ac:dyDescent="0.15">
      <c r="A364" s="6" t="s">
        <v>799</v>
      </c>
      <c r="B364" s="6" t="s">
        <v>800</v>
      </c>
    </row>
    <row r="365" spans="1:2" x14ac:dyDescent="0.15">
      <c r="A365" s="6" t="s">
        <v>801</v>
      </c>
      <c r="B365" s="6" t="s">
        <v>802</v>
      </c>
    </row>
    <row r="366" spans="1:2" x14ac:dyDescent="0.15">
      <c r="A366" s="6" t="s">
        <v>803</v>
      </c>
      <c r="B366" s="6" t="s">
        <v>804</v>
      </c>
    </row>
    <row r="367" spans="1:2" x14ac:dyDescent="0.15">
      <c r="A367" s="6" t="s">
        <v>805</v>
      </c>
      <c r="B367" s="6" t="s">
        <v>806</v>
      </c>
    </row>
    <row r="368" spans="1:2" x14ac:dyDescent="0.15">
      <c r="A368" s="6" t="s">
        <v>807</v>
      </c>
      <c r="B368" s="6" t="s">
        <v>808</v>
      </c>
    </row>
    <row r="369" spans="1:2" x14ac:dyDescent="0.15">
      <c r="A369" s="6" t="s">
        <v>809</v>
      </c>
      <c r="B369" s="6" t="s">
        <v>810</v>
      </c>
    </row>
    <row r="370" spans="1:2" x14ac:dyDescent="0.15">
      <c r="A370" s="6" t="s">
        <v>811</v>
      </c>
      <c r="B370" s="6" t="s">
        <v>812</v>
      </c>
    </row>
    <row r="371" spans="1:2" x14ac:dyDescent="0.15">
      <c r="A371" s="6" t="s">
        <v>813</v>
      </c>
      <c r="B371" s="6" t="s">
        <v>814</v>
      </c>
    </row>
    <row r="372" spans="1:2" x14ac:dyDescent="0.15">
      <c r="A372" s="6" t="s">
        <v>815</v>
      </c>
      <c r="B372" s="6" t="s">
        <v>816</v>
      </c>
    </row>
    <row r="373" spans="1:2" x14ac:dyDescent="0.15">
      <c r="A373" s="6" t="s">
        <v>817</v>
      </c>
      <c r="B373" s="6" t="s">
        <v>818</v>
      </c>
    </row>
    <row r="374" spans="1:2" x14ac:dyDescent="0.15">
      <c r="A374" s="6" t="s">
        <v>819</v>
      </c>
      <c r="B374" s="6" t="s">
        <v>820</v>
      </c>
    </row>
    <row r="375" spans="1:2" x14ac:dyDescent="0.15">
      <c r="A375" s="6" t="s">
        <v>821</v>
      </c>
      <c r="B375" s="6" t="s">
        <v>822</v>
      </c>
    </row>
    <row r="376" spans="1:2" x14ac:dyDescent="0.15">
      <c r="A376" s="6" t="s">
        <v>823</v>
      </c>
      <c r="B376" s="6" t="s">
        <v>824</v>
      </c>
    </row>
    <row r="377" spans="1:2" x14ac:dyDescent="0.15">
      <c r="A377" s="6" t="s">
        <v>825</v>
      </c>
      <c r="B377" s="6" t="s">
        <v>826</v>
      </c>
    </row>
    <row r="378" spans="1:2" x14ac:dyDescent="0.15">
      <c r="A378" s="6" t="s">
        <v>827</v>
      </c>
      <c r="B378" s="6" t="s">
        <v>828</v>
      </c>
    </row>
    <row r="379" spans="1:2" x14ac:dyDescent="0.15">
      <c r="A379" s="6" t="s">
        <v>829</v>
      </c>
      <c r="B379" s="6" t="s">
        <v>830</v>
      </c>
    </row>
    <row r="380" spans="1:2" x14ac:dyDescent="0.15">
      <c r="A380" s="6" t="s">
        <v>831</v>
      </c>
      <c r="B380" s="6" t="s">
        <v>832</v>
      </c>
    </row>
    <row r="381" spans="1:2" x14ac:dyDescent="0.15">
      <c r="A381" s="6" t="s">
        <v>833</v>
      </c>
      <c r="B381" s="6" t="s">
        <v>834</v>
      </c>
    </row>
    <row r="382" spans="1:2" x14ac:dyDescent="0.15">
      <c r="A382" s="6" t="s">
        <v>835</v>
      </c>
      <c r="B382" s="6" t="s">
        <v>836</v>
      </c>
    </row>
    <row r="383" spans="1:2" x14ac:dyDescent="0.15">
      <c r="A383" s="6" t="s">
        <v>837</v>
      </c>
      <c r="B383" s="6" t="s">
        <v>838</v>
      </c>
    </row>
    <row r="384" spans="1:2" x14ac:dyDescent="0.15">
      <c r="A384" s="6" t="s">
        <v>839</v>
      </c>
      <c r="B384" s="6" t="s">
        <v>840</v>
      </c>
    </row>
    <row r="385" spans="1:2" x14ac:dyDescent="0.15">
      <c r="A385" s="6" t="s">
        <v>841</v>
      </c>
      <c r="B385" s="6" t="s">
        <v>842</v>
      </c>
    </row>
    <row r="386" spans="1:2" x14ac:dyDescent="0.15">
      <c r="A386" s="6" t="s">
        <v>843</v>
      </c>
      <c r="B386" s="6" t="s">
        <v>844</v>
      </c>
    </row>
    <row r="387" spans="1:2" x14ac:dyDescent="0.15">
      <c r="A387" s="6" t="s">
        <v>845</v>
      </c>
      <c r="B387" s="6" t="s">
        <v>846</v>
      </c>
    </row>
    <row r="388" spans="1:2" x14ac:dyDescent="0.15">
      <c r="A388" s="6" t="s">
        <v>847</v>
      </c>
      <c r="B388" s="6" t="s">
        <v>848</v>
      </c>
    </row>
    <row r="389" spans="1:2" x14ac:dyDescent="0.15">
      <c r="A389" s="6" t="s">
        <v>849</v>
      </c>
      <c r="B389" s="6" t="s">
        <v>850</v>
      </c>
    </row>
    <row r="390" spans="1:2" x14ac:dyDescent="0.15">
      <c r="A390" s="6" t="s">
        <v>851</v>
      </c>
      <c r="B390" s="6" t="s">
        <v>852</v>
      </c>
    </row>
    <row r="391" spans="1:2" x14ac:dyDescent="0.15">
      <c r="A391" s="6" t="s">
        <v>853</v>
      </c>
      <c r="B391" s="6" t="s">
        <v>854</v>
      </c>
    </row>
    <row r="392" spans="1:2" x14ac:dyDescent="0.15">
      <c r="A392" s="6" t="s">
        <v>855</v>
      </c>
      <c r="B392" s="6" t="s">
        <v>856</v>
      </c>
    </row>
    <row r="393" spans="1:2" x14ac:dyDescent="0.15">
      <c r="A393" s="6" t="s">
        <v>857</v>
      </c>
      <c r="B393" s="6" t="s">
        <v>858</v>
      </c>
    </row>
    <row r="394" spans="1:2" x14ac:dyDescent="0.15">
      <c r="A394" s="6" t="s">
        <v>859</v>
      </c>
      <c r="B394" s="6" t="s">
        <v>860</v>
      </c>
    </row>
    <row r="395" spans="1:2" x14ac:dyDescent="0.15">
      <c r="A395" s="6" t="s">
        <v>861</v>
      </c>
      <c r="B395" s="6" t="s">
        <v>862</v>
      </c>
    </row>
    <row r="396" spans="1:2" x14ac:dyDescent="0.15">
      <c r="A396" s="6" t="s">
        <v>863</v>
      </c>
      <c r="B396" s="6" t="s">
        <v>864</v>
      </c>
    </row>
    <row r="397" spans="1:2" x14ac:dyDescent="0.15">
      <c r="A397" s="6" t="s">
        <v>865</v>
      </c>
      <c r="B397" s="6" t="s">
        <v>866</v>
      </c>
    </row>
    <row r="398" spans="1:2" x14ac:dyDescent="0.15">
      <c r="A398" s="6" t="s">
        <v>867</v>
      </c>
      <c r="B398" s="6" t="s">
        <v>868</v>
      </c>
    </row>
    <row r="399" spans="1:2" x14ac:dyDescent="0.15">
      <c r="A399" s="6" t="s">
        <v>869</v>
      </c>
      <c r="B399" s="6" t="s">
        <v>870</v>
      </c>
    </row>
    <row r="400" spans="1:2" x14ac:dyDescent="0.15">
      <c r="A400" s="6" t="s">
        <v>871</v>
      </c>
      <c r="B400" s="6" t="s">
        <v>872</v>
      </c>
    </row>
    <row r="401" spans="1:2" x14ac:dyDescent="0.15">
      <c r="A401" s="6" t="s">
        <v>873</v>
      </c>
      <c r="B401" s="6" t="s">
        <v>874</v>
      </c>
    </row>
    <row r="402" spans="1:2" x14ac:dyDescent="0.15">
      <c r="A402" s="6" t="s">
        <v>875</v>
      </c>
      <c r="B402" s="6" t="s">
        <v>876</v>
      </c>
    </row>
    <row r="403" spans="1:2" x14ac:dyDescent="0.15">
      <c r="A403" s="6" t="s">
        <v>877</v>
      </c>
      <c r="B403" s="6" t="s">
        <v>878</v>
      </c>
    </row>
    <row r="404" spans="1:2" x14ac:dyDescent="0.15">
      <c r="A404" s="6" t="s">
        <v>879</v>
      </c>
      <c r="B404" s="6" t="s">
        <v>880</v>
      </c>
    </row>
    <row r="405" spans="1:2" x14ac:dyDescent="0.15">
      <c r="A405" s="6" t="s">
        <v>881</v>
      </c>
      <c r="B405" s="6" t="s">
        <v>882</v>
      </c>
    </row>
    <row r="406" spans="1:2" x14ac:dyDescent="0.15">
      <c r="A406" s="6" t="s">
        <v>883</v>
      </c>
      <c r="B406" s="6" t="s">
        <v>884</v>
      </c>
    </row>
    <row r="407" spans="1:2" x14ac:dyDescent="0.15">
      <c r="A407" s="6" t="s">
        <v>885</v>
      </c>
      <c r="B407" s="6" t="s">
        <v>886</v>
      </c>
    </row>
    <row r="408" spans="1:2" x14ac:dyDescent="0.15">
      <c r="A408" s="6" t="s">
        <v>887</v>
      </c>
      <c r="B408" s="6" t="s">
        <v>888</v>
      </c>
    </row>
    <row r="409" spans="1:2" x14ac:dyDescent="0.15">
      <c r="A409" s="6" t="s">
        <v>889</v>
      </c>
      <c r="B409" s="6" t="s">
        <v>890</v>
      </c>
    </row>
    <row r="410" spans="1:2" x14ac:dyDescent="0.15">
      <c r="A410" s="6" t="s">
        <v>891</v>
      </c>
      <c r="B410" s="6" t="s">
        <v>892</v>
      </c>
    </row>
    <row r="411" spans="1:2" x14ac:dyDescent="0.15">
      <c r="A411" s="6" t="s">
        <v>893</v>
      </c>
      <c r="B411" s="6" t="s">
        <v>894</v>
      </c>
    </row>
    <row r="412" spans="1:2" x14ac:dyDescent="0.15">
      <c r="A412" s="6" t="s">
        <v>895</v>
      </c>
      <c r="B412" s="6" t="s">
        <v>896</v>
      </c>
    </row>
    <row r="413" spans="1:2" x14ac:dyDescent="0.15">
      <c r="A413" s="6" t="s">
        <v>897</v>
      </c>
      <c r="B413" s="6" t="s">
        <v>898</v>
      </c>
    </row>
    <row r="414" spans="1:2" x14ac:dyDescent="0.15">
      <c r="A414" s="6" t="s">
        <v>899</v>
      </c>
      <c r="B414" s="6" t="s">
        <v>900</v>
      </c>
    </row>
    <row r="415" spans="1:2" x14ac:dyDescent="0.15">
      <c r="A415" s="6" t="s">
        <v>901</v>
      </c>
      <c r="B415" s="6" t="s">
        <v>902</v>
      </c>
    </row>
    <row r="416" spans="1:2" x14ac:dyDescent="0.15">
      <c r="A416" s="6" t="s">
        <v>903</v>
      </c>
      <c r="B416" s="6" t="s">
        <v>904</v>
      </c>
    </row>
    <row r="417" spans="1:2" x14ac:dyDescent="0.15">
      <c r="A417" s="6" t="s">
        <v>905</v>
      </c>
      <c r="B417" s="6" t="s">
        <v>906</v>
      </c>
    </row>
    <row r="418" spans="1:2" x14ac:dyDescent="0.15">
      <c r="A418" s="6" t="s">
        <v>907</v>
      </c>
      <c r="B418" s="6" t="s">
        <v>908</v>
      </c>
    </row>
    <row r="419" spans="1:2" x14ac:dyDescent="0.15">
      <c r="A419" s="6" t="s">
        <v>909</v>
      </c>
      <c r="B419" s="6" t="s">
        <v>910</v>
      </c>
    </row>
    <row r="420" spans="1:2" x14ac:dyDescent="0.15">
      <c r="A420" s="6" t="s">
        <v>911</v>
      </c>
      <c r="B420" s="6" t="s">
        <v>912</v>
      </c>
    </row>
    <row r="421" spans="1:2" x14ac:dyDescent="0.15">
      <c r="A421" s="6" t="s">
        <v>913</v>
      </c>
      <c r="B421" s="6" t="s">
        <v>914</v>
      </c>
    </row>
    <row r="422" spans="1:2" x14ac:dyDescent="0.15">
      <c r="A422" s="6" t="s">
        <v>915</v>
      </c>
      <c r="B422" s="6" t="s">
        <v>916</v>
      </c>
    </row>
    <row r="423" spans="1:2" x14ac:dyDescent="0.15">
      <c r="A423" s="6" t="s">
        <v>917</v>
      </c>
      <c r="B423" s="6" t="s">
        <v>918</v>
      </c>
    </row>
    <row r="424" spans="1:2" x14ac:dyDescent="0.15">
      <c r="A424" s="6" t="s">
        <v>919</v>
      </c>
      <c r="B424" s="6" t="s">
        <v>920</v>
      </c>
    </row>
    <row r="425" spans="1:2" x14ac:dyDescent="0.15">
      <c r="A425" s="6" t="s">
        <v>921</v>
      </c>
      <c r="B425" s="6" t="s">
        <v>922</v>
      </c>
    </row>
    <row r="426" spans="1:2" x14ac:dyDescent="0.15">
      <c r="A426" s="6" t="s">
        <v>923</v>
      </c>
      <c r="B426" s="6" t="s">
        <v>924</v>
      </c>
    </row>
    <row r="427" spans="1:2" x14ac:dyDescent="0.15">
      <c r="A427" s="6" t="s">
        <v>925</v>
      </c>
      <c r="B427" s="6" t="s">
        <v>926</v>
      </c>
    </row>
    <row r="428" spans="1:2" x14ac:dyDescent="0.15">
      <c r="A428" s="6" t="s">
        <v>927</v>
      </c>
      <c r="B428" s="6" t="s">
        <v>928</v>
      </c>
    </row>
    <row r="429" spans="1:2" x14ac:dyDescent="0.15">
      <c r="A429" s="6" t="s">
        <v>929</v>
      </c>
      <c r="B429" s="6" t="s">
        <v>930</v>
      </c>
    </row>
    <row r="430" spans="1:2" x14ac:dyDescent="0.15">
      <c r="A430" s="6" t="s">
        <v>931</v>
      </c>
      <c r="B430" s="6" t="s">
        <v>932</v>
      </c>
    </row>
    <row r="431" spans="1:2" x14ac:dyDescent="0.15">
      <c r="A431" s="6" t="s">
        <v>933</v>
      </c>
      <c r="B431" s="6" t="s">
        <v>934</v>
      </c>
    </row>
    <row r="432" spans="1:2" x14ac:dyDescent="0.15">
      <c r="A432" s="6" t="s">
        <v>935</v>
      </c>
      <c r="B432" s="6" t="s">
        <v>936</v>
      </c>
    </row>
    <row r="433" spans="1:2" x14ac:dyDescent="0.15">
      <c r="A433" s="6" t="s">
        <v>937</v>
      </c>
      <c r="B433" s="6" t="s">
        <v>938</v>
      </c>
    </row>
    <row r="434" spans="1:2" x14ac:dyDescent="0.15">
      <c r="A434" s="6" t="s">
        <v>939</v>
      </c>
      <c r="B434" s="6" t="s">
        <v>940</v>
      </c>
    </row>
    <row r="435" spans="1:2" x14ac:dyDescent="0.15">
      <c r="A435" s="6" t="s">
        <v>941</v>
      </c>
      <c r="B435" s="6" t="s">
        <v>942</v>
      </c>
    </row>
    <row r="436" spans="1:2" x14ac:dyDescent="0.15">
      <c r="A436" s="6" t="s">
        <v>943</v>
      </c>
      <c r="B436" s="6" t="s">
        <v>944</v>
      </c>
    </row>
    <row r="437" spans="1:2" x14ac:dyDescent="0.15">
      <c r="A437" s="6" t="s">
        <v>945</v>
      </c>
      <c r="B437" s="6" t="s">
        <v>946</v>
      </c>
    </row>
    <row r="438" spans="1:2" x14ac:dyDescent="0.15">
      <c r="A438" s="6" t="s">
        <v>947</v>
      </c>
      <c r="B438" s="6" t="s">
        <v>948</v>
      </c>
    </row>
    <row r="439" spans="1:2" x14ac:dyDescent="0.15">
      <c r="A439" s="6" t="s">
        <v>949</v>
      </c>
      <c r="B439" s="6" t="s">
        <v>950</v>
      </c>
    </row>
    <row r="440" spans="1:2" x14ac:dyDescent="0.15">
      <c r="A440" s="6" t="s">
        <v>951</v>
      </c>
      <c r="B440" s="6" t="s">
        <v>952</v>
      </c>
    </row>
    <row r="441" spans="1:2" x14ac:dyDescent="0.15">
      <c r="A441" s="6" t="s">
        <v>953</v>
      </c>
      <c r="B441" s="6" t="s">
        <v>954</v>
      </c>
    </row>
    <row r="442" spans="1:2" x14ac:dyDescent="0.15">
      <c r="A442" s="6" t="s">
        <v>955</v>
      </c>
      <c r="B442" s="6" t="s">
        <v>956</v>
      </c>
    </row>
    <row r="443" spans="1:2" x14ac:dyDescent="0.15">
      <c r="A443" s="6" t="s">
        <v>957</v>
      </c>
      <c r="B443" s="6" t="s">
        <v>958</v>
      </c>
    </row>
    <row r="444" spans="1:2" x14ac:dyDescent="0.15">
      <c r="A444" s="6" t="s">
        <v>959</v>
      </c>
      <c r="B444" s="6" t="s">
        <v>960</v>
      </c>
    </row>
    <row r="445" spans="1:2" x14ac:dyDescent="0.15">
      <c r="A445" s="6" t="s">
        <v>961</v>
      </c>
      <c r="B445" s="6" t="s">
        <v>962</v>
      </c>
    </row>
    <row r="446" spans="1:2" x14ac:dyDescent="0.15">
      <c r="A446" s="6" t="s">
        <v>963</v>
      </c>
      <c r="B446" s="6" t="s">
        <v>964</v>
      </c>
    </row>
    <row r="447" spans="1:2" x14ac:dyDescent="0.15">
      <c r="A447" s="6" t="s">
        <v>965</v>
      </c>
      <c r="B447" s="6" t="s">
        <v>966</v>
      </c>
    </row>
    <row r="448" spans="1:2" x14ac:dyDescent="0.15">
      <c r="A448" s="6" t="s">
        <v>967</v>
      </c>
      <c r="B448" s="6" t="s">
        <v>968</v>
      </c>
    </row>
    <row r="449" spans="1:2" x14ac:dyDescent="0.15">
      <c r="A449" s="6" t="s">
        <v>969</v>
      </c>
      <c r="B449" s="6" t="s">
        <v>970</v>
      </c>
    </row>
    <row r="450" spans="1:2" x14ac:dyDescent="0.15">
      <c r="A450" s="6" t="s">
        <v>971</v>
      </c>
      <c r="B450" s="6" t="s">
        <v>972</v>
      </c>
    </row>
    <row r="451" spans="1:2" x14ac:dyDescent="0.15">
      <c r="A451" s="6" t="s">
        <v>973</v>
      </c>
      <c r="B451" s="6" t="s">
        <v>974</v>
      </c>
    </row>
    <row r="452" spans="1:2" x14ac:dyDescent="0.15">
      <c r="A452" s="6" t="s">
        <v>975</v>
      </c>
      <c r="B452" s="6" t="s">
        <v>976</v>
      </c>
    </row>
    <row r="453" spans="1:2" x14ac:dyDescent="0.15">
      <c r="A453" s="6" t="s">
        <v>977</v>
      </c>
      <c r="B453" s="6" t="s">
        <v>978</v>
      </c>
    </row>
    <row r="454" spans="1:2" x14ac:dyDescent="0.15">
      <c r="A454" s="6" t="s">
        <v>979</v>
      </c>
      <c r="B454" s="6" t="s">
        <v>980</v>
      </c>
    </row>
    <row r="455" spans="1:2" x14ac:dyDescent="0.15">
      <c r="A455" s="6" t="s">
        <v>981</v>
      </c>
      <c r="B455" s="6" t="s">
        <v>982</v>
      </c>
    </row>
    <row r="456" spans="1:2" x14ac:dyDescent="0.15">
      <c r="A456" s="6" t="s">
        <v>983</v>
      </c>
      <c r="B456" s="6" t="s">
        <v>984</v>
      </c>
    </row>
    <row r="457" spans="1:2" x14ac:dyDescent="0.15">
      <c r="A457" s="6" t="s">
        <v>985</v>
      </c>
      <c r="B457" s="6" t="s">
        <v>986</v>
      </c>
    </row>
    <row r="458" spans="1:2" x14ac:dyDescent="0.15">
      <c r="A458" s="6" t="s">
        <v>987</v>
      </c>
      <c r="B458" s="6" t="s">
        <v>988</v>
      </c>
    </row>
    <row r="459" spans="1:2" x14ac:dyDescent="0.15">
      <c r="A459" s="6" t="s">
        <v>989</v>
      </c>
      <c r="B459" s="6" t="s">
        <v>990</v>
      </c>
    </row>
    <row r="460" spans="1:2" x14ac:dyDescent="0.15">
      <c r="A460" s="6" t="s">
        <v>991</v>
      </c>
      <c r="B460" s="6" t="s">
        <v>992</v>
      </c>
    </row>
    <row r="461" spans="1:2" x14ac:dyDescent="0.15">
      <c r="A461" s="6" t="s">
        <v>993</v>
      </c>
      <c r="B461" s="6" t="s">
        <v>994</v>
      </c>
    </row>
  </sheetData>
  <sheetProtection password="CF12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t m s Q T z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t m s Q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Z r E E 8 o i k e 4 D g A A A B E A A A A T A B w A R m 9 y b X V s Y X M v U 2 V j d G l v b j E u b S C i G A A o o B Q A A A A A A A A A A A A A A A A A A A A A A A A A A A A r T k 0 u y c z P U w i G 0 I b W A F B L A Q I t A B Q A A g A I A L Z r E E 8 6 1 4 1 8 p w A A A P g A A A A S A A A A A A A A A A A A A A A A A A A A A A B D b 2 5 m a W c v U G F j a 2 F n Z S 5 4 b W x Q S w E C L Q A U A A I A C A C 2 a x B P D 8 r p q 6 Q A A A D p A A A A E w A A A A A A A A A A A A A A A A D z A A A A W 0 N v b n R l b n R f V H l w Z X N d L n h t b F B L A Q I t A B Q A A g A I A L Z r E E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+ 6 t Z v A t K H S L P 2 p C q B e Y y p A A A A A A I A A A A A A A N m A A D A A A A A E A A A A K f W R z G b z O A h i t I M J d f J / T 0 A A A A A B I A A A K A A A A A Q A A A A e H s H E / e 7 1 L J z b + a g j H g G 7 l A A A A A a D / P U X X S r J 7 + B P T Y o 1 j u x n F 6 0 4 H H X d W 6 x f f 4 c N W I 4 E U L 0 u v 1 l v o T V B 7 o / W o x r u f K S e O g H Q c Q 5 3 T + / Z F 9 b N T g j a D A T F G D Y a I d + K G E Z X P T S c R Q A A A B Z Y W h v v k Z f M + 2 X I R 7 w x L G O a Z B L 3 w = = < / D a t a M a s h u p > 
</file>

<file path=customXml/itemProps1.xml><?xml version="1.0" encoding="utf-8"?>
<ds:datastoreItem xmlns:ds="http://schemas.openxmlformats.org/officeDocument/2006/customXml" ds:itemID="{0A8D1754-E2A9-49CD-8E9F-D25E92EA16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РПЗ</vt:lpstr>
      <vt:lpstr>Справочник1</vt:lpstr>
      <vt:lpstr>Справочник2</vt:lpstr>
      <vt:lpstr>Валюта</vt:lpstr>
      <vt:lpstr>ДА_НЕТ</vt:lpstr>
      <vt:lpstr>ДатаММ.ГГГГ</vt:lpstr>
      <vt:lpstr>Единица_измерения._Код_по_ОКЕИ</vt:lpstr>
      <vt:lpstr>Единица_измерения._Наименование</vt:lpstr>
      <vt:lpstr>КодВалюты</vt:lpstr>
      <vt:lpstr>РПЗ!Область_печати</vt:lpstr>
      <vt:lpstr>Раздел</vt:lpstr>
      <vt:lpstr>Раздел._Наименование</vt:lpstr>
      <vt:lpstr>Способы_организации_закупки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Гилязова Юлия Ажувановна</cp:lastModifiedBy>
  <cp:lastPrinted>2022-10-28T06:48:27Z</cp:lastPrinted>
  <dcterms:created xsi:type="dcterms:W3CDTF">2017-01-11T07:34:12Z</dcterms:created>
  <dcterms:modified xsi:type="dcterms:W3CDTF">2023-03-28T07:21:04Z</dcterms:modified>
</cp:coreProperties>
</file>